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0" windowWidth="23580" windowHeight="14500" tabRatio="847" firstSheet="3" activeTab="15"/>
  </bookViews>
  <sheets>
    <sheet name="COVER" sheetId="1" r:id="rId1"/>
    <sheet name="Reg List" sheetId="2" r:id="rId2"/>
    <sheet name="Start List" sheetId="3" r:id="rId3"/>
    <sheet name="Men" sheetId="4" r:id="rId4"/>
    <sheet name="Jr Men" sheetId="5" r:id="rId5"/>
    <sheet name="Youth Men" sheetId="6" r:id="rId6"/>
    <sheet name="Women" sheetId="7" r:id="rId7"/>
    <sheet name="Jr Women" sheetId="8" r:id="rId8"/>
    <sheet name="Youth Women" sheetId="9" r:id="rId9"/>
    <sheet name="Men Master" sheetId="10" r:id="rId10"/>
    <sheet name="Boys" sheetId="11" r:id="rId11"/>
    <sheet name="Girls" sheetId="12" r:id="rId12"/>
    <sheet name="Men Veteran" sheetId="13" r:id="rId13"/>
    <sheet name="Women Master" sheetId="14" r:id="rId14"/>
    <sheet name="Women Veteran" sheetId="15" r:id="rId15"/>
    <sheet name="Point Summary" sheetId="16" r:id="rId16"/>
  </sheets>
  <definedNames>
    <definedName name="_xlnm.Print_Area" localSheetId="10">'Boys'!$A$1:$O$9</definedName>
    <definedName name="_xlnm.Print_Area" localSheetId="11">'Girls'!$A$1:$O$8</definedName>
    <definedName name="_xlnm.Print_Area" localSheetId="4">'Jr Men'!$A$1:$S$25</definedName>
    <definedName name="_xlnm.Print_Area" localSheetId="7">'Jr Women'!$A$1:$S$22</definedName>
    <definedName name="_xlnm.Print_Area" localSheetId="3">'Men'!$A$1:$O$12</definedName>
    <definedName name="_xlnm.Print_Area" localSheetId="9">'Men Master'!$A$1:$O$10</definedName>
    <definedName name="_xlnm.Print_Area" localSheetId="12">'Men Veteran'!$A$1:$O$49</definedName>
    <definedName name="_xlnm.Print_Area" localSheetId="15">'Point Summary'!$A$1:$G$55</definedName>
    <definedName name="_xlnm.Print_Area" localSheetId="2">'Start List'!$A$1:$L$55</definedName>
    <definedName name="_xlnm.Print_Area" localSheetId="6">'Women'!$A$1:$O$8</definedName>
    <definedName name="_xlnm.Print_Area" localSheetId="13">'Women Master'!$A$1:$O$49</definedName>
    <definedName name="_xlnm.Print_Area" localSheetId="14">'Women Veteran'!$A$1:$O$49</definedName>
    <definedName name="_xlnm.Print_Area" localSheetId="5">'Youth Men'!$A$1:$O$17</definedName>
    <definedName name="_xlnm.Print_Area" localSheetId="8">'Youth Women'!$A$1:$O$14</definedName>
    <definedName name="_xlnm.Print_Titles" localSheetId="1">'Reg List'!$1:$7</definedName>
    <definedName name="_xlnm.Print_Titles" localSheetId="2">'Start List'!$1:$7</definedName>
  </definedNames>
  <calcPr fullCalcOnLoad="1"/>
</workbook>
</file>

<file path=xl/sharedStrings.xml><?xml version="1.0" encoding="utf-8"?>
<sst xmlns="http://schemas.openxmlformats.org/spreadsheetml/2006/main" count="655" uniqueCount="161">
  <si>
    <t>Smith, Casey</t>
  </si>
  <si>
    <t>Biathlon Elite/Altius</t>
  </si>
  <si>
    <t>Dalberg, Jacob</t>
  </si>
  <si>
    <t>National Guard</t>
  </si>
  <si>
    <t>Gustafson, Tyler</t>
  </si>
  <si>
    <t>Mcelroy, Jordan</t>
  </si>
  <si>
    <t>Halligan, Brian</t>
  </si>
  <si>
    <t>Saratoga Biathlon Club</t>
  </si>
  <si>
    <t>Kuzio, Nathanael</t>
  </si>
  <si>
    <t>EABC</t>
  </si>
  <si>
    <t>Dougherty, Samuel</t>
  </si>
  <si>
    <t>Altius/AK Biathlon/Biathlon Elite</t>
  </si>
  <si>
    <t>Ellingson, Jakob</t>
  </si>
  <si>
    <t>TC Biathlon</t>
  </si>
  <si>
    <t>Everett, Paul</t>
  </si>
  <si>
    <t>MV Biathlon</t>
  </si>
  <si>
    <t>Roberts, Conrad</t>
  </si>
  <si>
    <t>Betsinger, Jalen</t>
  </si>
  <si>
    <t>Blackhawk Biathlon</t>
  </si>
  <si>
    <t>Rutar, Kyle</t>
  </si>
  <si>
    <t>NNW</t>
  </si>
  <si>
    <t>Baker, Zean</t>
  </si>
  <si>
    <t>Merhar CJ</t>
  </si>
  <si>
    <t>Sprint</t>
  </si>
  <si>
    <t>Jrs and Youth Men Combined</t>
  </si>
  <si>
    <t>Jrs and Youth Women Combined</t>
  </si>
  <si>
    <t>Youth Men Points</t>
  </si>
  <si>
    <t>Youth Women Points</t>
  </si>
  <si>
    <t>Fairbanks, Joe</t>
  </si>
  <si>
    <t>Duluth/Esko</t>
  </si>
  <si>
    <t>Claas, Marc</t>
  </si>
  <si>
    <t>Wisconsin Biathlon</t>
  </si>
  <si>
    <t>Melant, Robert</t>
  </si>
  <si>
    <t>Bismarck NDNG</t>
  </si>
  <si>
    <t>SM</t>
  </si>
  <si>
    <t>YM</t>
  </si>
  <si>
    <t>JM</t>
  </si>
  <si>
    <t>Break</t>
  </si>
  <si>
    <t>Malcolm, Corrine</t>
  </si>
  <si>
    <t>National Team</t>
  </si>
  <si>
    <t>SW</t>
  </si>
  <si>
    <t>Kubek, Anna</t>
  </si>
  <si>
    <t xml:space="preserve">Mt.Itasca </t>
  </si>
  <si>
    <t>Geraghty-Moats, Tara</t>
  </si>
  <si>
    <t>Hynes, Silke</t>
  </si>
  <si>
    <t>Vermont Biathlon</t>
  </si>
  <si>
    <t>Zakrzewska, Aleksandra</t>
  </si>
  <si>
    <t>Ethan Allen Biathlon</t>
  </si>
  <si>
    <t>Dickinson, Kelsey</t>
  </si>
  <si>
    <t>DelFrate, Kimberly</t>
  </si>
  <si>
    <t>Alaska Biathlon</t>
  </si>
  <si>
    <t>Manning, Melissa</t>
  </si>
  <si>
    <t xml:space="preserve"> </t>
  </si>
  <si>
    <t>Phaneuf, Madeleine</t>
  </si>
  <si>
    <t>Polar Bear Biathlon</t>
  </si>
  <si>
    <t>Ellingson, Siena</t>
  </si>
  <si>
    <t>DelFrate, Amanda</t>
  </si>
  <si>
    <t>Putnam, Elise</t>
  </si>
  <si>
    <t>Ruzich, Jenna</t>
  </si>
  <si>
    <t>Jehle, Anne</t>
  </si>
  <si>
    <t>Vermont Biathlon</t>
  </si>
  <si>
    <t>Methow Valley</t>
  </si>
  <si>
    <t>Altius/WYSEF</t>
  </si>
  <si>
    <t>Paluszek, Mikaela</t>
  </si>
  <si>
    <t>YW</t>
  </si>
  <si>
    <t>JW</t>
  </si>
  <si>
    <t>Karges, Adam</t>
  </si>
  <si>
    <t>Mt. Itasca</t>
  </si>
  <si>
    <t>ghost</t>
  </si>
  <si>
    <t>Christiansen, Pelle</t>
  </si>
  <si>
    <t>Bradley, Tyler</t>
  </si>
  <si>
    <t>Hynes, Jeremiah</t>
  </si>
  <si>
    <t>Ontario Biathlon</t>
  </si>
  <si>
    <t>MM</t>
  </si>
  <si>
    <t>Pascuzzo, Joseph</t>
  </si>
  <si>
    <t>Christiansen, Cam</t>
  </si>
  <si>
    <t>B</t>
  </si>
  <si>
    <t>Peterson, Rachel</t>
  </si>
  <si>
    <t>MN Biathlon</t>
  </si>
  <si>
    <t>G</t>
  </si>
  <si>
    <t>scratch</t>
  </si>
  <si>
    <t>MEN'S 10 km PURSUIT COMPETITION</t>
  </si>
  <si>
    <t>Jr. MEN'S 10 km PURSUIT COMPETITION</t>
  </si>
  <si>
    <t>YOUTH WOMEN'S 10 km PURSUIT COMPETITION</t>
  </si>
  <si>
    <t>MASTER MEN'S 10 km PURSUIT COMPETITION</t>
  </si>
  <si>
    <t>BOYS' 7.5 km PURSUIT COMPETITION</t>
  </si>
  <si>
    <t>GIRLS' 7.5 km PURSUIT COMPETITION</t>
  </si>
  <si>
    <t>Name</t>
  </si>
  <si>
    <t>Ski Time</t>
  </si>
  <si>
    <t>T</t>
  </si>
  <si>
    <t>P</t>
  </si>
  <si>
    <t>S</t>
  </si>
  <si>
    <t>Final</t>
  </si>
  <si>
    <t>Behind</t>
  </si>
  <si>
    <t>NA-Pts</t>
  </si>
  <si>
    <t>Pos.</t>
  </si>
  <si>
    <t>StNr</t>
  </si>
  <si>
    <t>ENTRIES</t>
  </si>
  <si>
    <t>MEN</t>
  </si>
  <si>
    <t>DNS</t>
  </si>
  <si>
    <t>DNF</t>
  </si>
  <si>
    <t>DSQ</t>
  </si>
  <si>
    <t>WOMEN</t>
  </si>
  <si>
    <t>JR MEN</t>
  </si>
  <si>
    <t>JR WOMEN</t>
  </si>
  <si>
    <t>START</t>
  </si>
  <si>
    <t>PATICIPATION</t>
  </si>
  <si>
    <t>AIR TEMP</t>
  </si>
  <si>
    <t>SNOW TEMP</t>
  </si>
  <si>
    <t>SKY CONDIT.</t>
  </si>
  <si>
    <t>WIND SPEED</t>
  </si>
  <si>
    <t>WIND DIRCT.</t>
  </si>
  <si>
    <t>JURY</t>
  </si>
  <si>
    <t>TOTAL</t>
  </si>
  <si>
    <t>TD'S SIGNATURE:</t>
  </si>
  <si>
    <t>DATE / TIME:</t>
  </si>
  <si>
    <t>WEATHER</t>
  </si>
  <si>
    <t>YOUTH MEN</t>
  </si>
  <si>
    <t>YOUTH WOMEN</t>
  </si>
  <si>
    <t>JURY:</t>
  </si>
  <si>
    <t>COMPETITION CHIEF:</t>
  </si>
  <si>
    <t>TECHNICAL DELIGATE:</t>
  </si>
  <si>
    <t>CLASS</t>
  </si>
  <si>
    <t>%</t>
  </si>
  <si>
    <t>FINISH</t>
  </si>
  <si>
    <t>Start</t>
  </si>
  <si>
    <t>Points</t>
  </si>
  <si>
    <t>START LIST</t>
  </si>
  <si>
    <t>Class</t>
  </si>
  <si>
    <t>Name (last, first)</t>
  </si>
  <si>
    <t>Club/Team/Hometown, State</t>
  </si>
  <si>
    <t>Coleraine, MN</t>
  </si>
  <si>
    <t>`</t>
  </si>
  <si>
    <t>Town/Club</t>
  </si>
  <si>
    <t>Start #</t>
  </si>
  <si>
    <t>REGISTRATION LIST</t>
  </si>
  <si>
    <t>PURSUIT COMPETITION</t>
  </si>
  <si>
    <t>WOMEN'S 10 km PURSUIT COMPETITION</t>
  </si>
  <si>
    <t>Jr. WOMEN'S 10 km PURSUIT COMPETITION</t>
  </si>
  <si>
    <t>YOUTH MEN'S 10 km PURSUIT COMPETITION</t>
  </si>
  <si>
    <t>Pursuit</t>
  </si>
  <si>
    <t>Sprint</t>
  </si>
  <si>
    <t>Total Best 2 of 3 Days</t>
  </si>
  <si>
    <t>VETERAN MEN'S 12.5 km PURSUIT COMPETITION</t>
  </si>
  <si>
    <t>VETERAN WOMEN'S 10 km PURSUIT COMPETITION</t>
  </si>
  <si>
    <t>MASTER WOMEN'S 10 km PURSUIT COMPETITION</t>
  </si>
  <si>
    <t>50+ Years Old</t>
  </si>
  <si>
    <t>30-39 Years Old</t>
  </si>
  <si>
    <t>VETERAN MEN</t>
  </si>
  <si>
    <t>SR MASTER MEN</t>
  </si>
  <si>
    <t>MASTER MEN</t>
  </si>
  <si>
    <t>VETERAN WOMEN</t>
  </si>
  <si>
    <t>SR MASTER WOMEN</t>
  </si>
  <si>
    <t>MASTER WOMEN</t>
  </si>
  <si>
    <t>FINAL RESULTS</t>
  </si>
  <si>
    <t>Mt. Itasca Nordic Ski Association</t>
  </si>
  <si>
    <t>Junior/Youth World Team Trials &amp; MN Cup #5</t>
  </si>
  <si>
    <t>Johnson, Mark</t>
  </si>
  <si>
    <t>Mt.Itasca</t>
  </si>
  <si>
    <t>Doherty, Sean</t>
  </si>
  <si>
    <t>Vermont Collegiate Biathlon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</si>
</sst>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:ss.0"/>
    <numFmt numFmtId="166" formatCode="hh:mm:ss.0"/>
    <numFmt numFmtId="167" formatCode="[$-409]dddd\,\ mmmm\ dd\,\ yyyy"/>
    <numFmt numFmtId="168" formatCode="[$-409]mmmm\ d\,\ yyyy;@"/>
    <numFmt numFmtId="169" formatCode="m/d/yy;@"/>
    <numFmt numFmtId="170" formatCode="0.0%"/>
    <numFmt numFmtId="171" formatCode="0.000%"/>
    <numFmt numFmtId="172" formatCode="0.0000%"/>
    <numFmt numFmtId="173" formatCode="0.00000000000000%"/>
    <numFmt numFmtId="174" formatCode="0.00%"/>
  </numFmts>
  <fonts count="3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2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0" fontId="0" fillId="0" borderId="0" xfId="59" applyNumberFormat="1" applyFont="1" applyAlignment="1">
      <alignment/>
    </xf>
    <xf numFmtId="0" fontId="10" fillId="0" borderId="10" xfId="0" applyFont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9" fontId="0" fillId="0" borderId="0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1" fontId="0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21" fontId="0" fillId="0" borderId="12" xfId="0" applyNumberFormat="1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68" fontId="7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left" vertical="center"/>
    </xf>
    <xf numFmtId="21" fontId="0" fillId="0" borderId="13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21" fontId="0" fillId="0" borderId="14" xfId="0" applyNumberFormat="1" applyFont="1" applyBorder="1" applyAlignment="1">
      <alignment horizontal="center"/>
    </xf>
    <xf numFmtId="165" fontId="0" fillId="24" borderId="0" xfId="0" applyNumberFormat="1" applyFill="1" applyAlignment="1">
      <alignment horizontal="center"/>
    </xf>
    <xf numFmtId="165" fontId="4" fillId="24" borderId="0" xfId="0" applyNumberFormat="1" applyFont="1" applyFill="1" applyAlignment="1">
      <alignment horizontal="center"/>
    </xf>
    <xf numFmtId="0" fontId="16" fillId="0" borderId="11" xfId="0" applyFont="1" applyBorder="1" applyAlignment="1">
      <alignment/>
    </xf>
    <xf numFmtId="0" fontId="33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35" fillId="0" borderId="11" xfId="0" applyFont="1" applyBorder="1" applyAlignment="1">
      <alignment/>
    </xf>
    <xf numFmtId="0" fontId="35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10" fillId="0" borderId="0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2" fillId="0" borderId="1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7" fontId="7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238125</xdr:rowOff>
    </xdr:from>
    <xdr:to>
      <xdr:col>2</xdr:col>
      <xdr:colOff>809625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191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200025</xdr:rowOff>
    </xdr:from>
    <xdr:to>
      <xdr:col>13</xdr:col>
      <xdr:colOff>409575</xdr:colOff>
      <xdr:row>2</xdr:row>
      <xdr:rowOff>295275</xdr:rowOff>
    </xdr:to>
    <xdr:pic>
      <xdr:nvPicPr>
        <xdr:cNvPr id="2" name="Picture 2" descr="Mt. Itasca NS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58102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36</xdr:row>
      <xdr:rowOff>123825</xdr:rowOff>
    </xdr:from>
    <xdr:to>
      <xdr:col>7</xdr:col>
      <xdr:colOff>28575</xdr:colOff>
      <xdr:row>47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505575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85725</xdr:rowOff>
    </xdr:from>
    <xdr:to>
      <xdr:col>7</xdr:col>
      <xdr:colOff>28575</xdr:colOff>
      <xdr:row>47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00825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123825</xdr:rowOff>
    </xdr:from>
    <xdr:to>
      <xdr:col>7</xdr:col>
      <xdr:colOff>28575</xdr:colOff>
      <xdr:row>48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00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123825</xdr:rowOff>
    </xdr:from>
    <xdr:to>
      <xdr:col>7</xdr:col>
      <xdr:colOff>28575</xdr:colOff>
      <xdr:row>48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00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85725</xdr:rowOff>
    </xdr:from>
    <xdr:to>
      <xdr:col>7</xdr:col>
      <xdr:colOff>28575</xdr:colOff>
      <xdr:row>47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00825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85725</xdr:rowOff>
    </xdr:from>
    <xdr:to>
      <xdr:col>7</xdr:col>
      <xdr:colOff>28575</xdr:colOff>
      <xdr:row>47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00825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285750</xdr:rowOff>
    </xdr:from>
    <xdr:to>
      <xdr:col>4</xdr:col>
      <xdr:colOff>371475</xdr:colOff>
      <xdr:row>2</xdr:row>
      <xdr:rowOff>152400</xdr:rowOff>
    </xdr:to>
    <xdr:pic>
      <xdr:nvPicPr>
        <xdr:cNvPr id="1" name="Picture 1" descr="Mt. Itasca NS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285750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771525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3337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1</xdr:row>
      <xdr:rowOff>0</xdr:rowOff>
    </xdr:from>
    <xdr:to>
      <xdr:col>11</xdr:col>
      <xdr:colOff>142875</xdr:colOff>
      <xdr:row>3</xdr:row>
      <xdr:rowOff>85725</xdr:rowOff>
    </xdr:to>
    <xdr:pic>
      <xdr:nvPicPr>
        <xdr:cNvPr id="1" name="Picture 1" descr="Mt. Itasca NS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21907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47625</xdr:rowOff>
    </xdr:from>
    <xdr:to>
      <xdr:col>2</xdr:col>
      <xdr:colOff>847725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66700"/>
          <a:ext cx="1333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123825</xdr:rowOff>
    </xdr:from>
    <xdr:to>
      <xdr:col>7</xdr:col>
      <xdr:colOff>28575</xdr:colOff>
      <xdr:row>48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00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123825</xdr:rowOff>
    </xdr:from>
    <xdr:to>
      <xdr:col>7</xdr:col>
      <xdr:colOff>28575</xdr:colOff>
      <xdr:row>48</xdr:row>
      <xdr:rowOff>9525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57975"/>
          <a:ext cx="4067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104775</xdr:rowOff>
    </xdr:from>
    <xdr:to>
      <xdr:col>7</xdr:col>
      <xdr:colOff>28575</xdr:colOff>
      <xdr:row>47</xdr:row>
      <xdr:rowOff>142875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48450"/>
          <a:ext cx="3800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85725</xdr:rowOff>
    </xdr:from>
    <xdr:to>
      <xdr:col>7</xdr:col>
      <xdr:colOff>28575</xdr:colOff>
      <xdr:row>47</xdr:row>
      <xdr:rowOff>123825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00825"/>
          <a:ext cx="36766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114300</xdr:rowOff>
    </xdr:from>
    <xdr:to>
      <xdr:col>7</xdr:col>
      <xdr:colOff>28575</xdr:colOff>
      <xdr:row>48</xdr:row>
      <xdr:rowOff>0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38925"/>
          <a:ext cx="37814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37</xdr:row>
      <xdr:rowOff>142875</xdr:rowOff>
    </xdr:from>
    <xdr:to>
      <xdr:col>7</xdr:col>
      <xdr:colOff>28575</xdr:colOff>
      <xdr:row>48</xdr:row>
      <xdr:rowOff>28575</xdr:rowOff>
    </xdr:to>
    <xdr:pic>
      <xdr:nvPicPr>
        <xdr:cNvPr id="1" name="Picture 1" descr="NR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00"/>
          <a:ext cx="38004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5"/>
  <sheetViews>
    <sheetView zoomScalePageLayoutView="0" workbookViewId="0" topLeftCell="A1">
      <selection activeCell="A4" sqref="A4:N4"/>
    </sheetView>
  </sheetViews>
  <sheetFormatPr defaultColWidth="8.8515625" defaultRowHeight="12.75"/>
  <cols>
    <col min="1" max="1" width="7.28125" style="0" customWidth="1"/>
    <col min="2" max="2" width="3.7109375" style="0" customWidth="1"/>
    <col min="3" max="3" width="20.8515625" style="0" customWidth="1"/>
    <col min="4" max="4" width="8.421875" style="0" customWidth="1"/>
    <col min="5" max="5" width="8.140625" style="0" customWidth="1"/>
    <col min="6" max="8" width="7.28125" style="0" customWidth="1"/>
    <col min="9" max="9" width="3.00390625" style="0" customWidth="1"/>
    <col min="10" max="10" width="1.421875" style="0" customWidth="1"/>
    <col min="11" max="11" width="2.28125" style="0" customWidth="1"/>
    <col min="12" max="12" width="3.421875" style="0" customWidth="1"/>
    <col min="13" max="13" width="5.00390625" style="0" customWidth="1"/>
    <col min="14" max="14" width="7.28125" style="0" customWidth="1"/>
  </cols>
  <sheetData>
    <row r="1" spans="1:14" s="20" customFormat="1" ht="30" customHeight="1">
      <c r="A1" s="144" t="s">
        <v>156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20" customFormat="1" ht="30.75" customHeight="1">
      <c r="A2" s="142"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20" customFormat="1" ht="30.75" customHeight="1">
      <c r="A3" s="143" t="s">
        <v>136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s="20" customFormat="1" ht="30.75" customHeight="1">
      <c r="A4" s="143" t="s">
        <v>154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12">
      <c r="A5" s="60" t="s">
        <v>131</v>
      </c>
      <c r="B5" s="17"/>
      <c r="C5" s="16"/>
      <c r="D5" s="16"/>
      <c r="E5" s="18"/>
      <c r="F5" s="19"/>
      <c r="G5" s="19"/>
      <c r="H5" s="19"/>
      <c r="I5" s="19"/>
      <c r="J5" s="19"/>
      <c r="K5" s="19"/>
      <c r="L5" s="16"/>
      <c r="M5" s="16"/>
      <c r="N5" s="61" t="s">
        <v>155</v>
      </c>
    </row>
    <row r="8" ht="12">
      <c r="E8" s="3"/>
    </row>
    <row r="9" ht="12">
      <c r="C9" s="14" t="s">
        <v>106</v>
      </c>
    </row>
    <row r="10" spans="2:8" ht="12">
      <c r="B10" s="11"/>
      <c r="C10" s="14" t="s">
        <v>122</v>
      </c>
      <c r="D10" s="12" t="s">
        <v>105</v>
      </c>
      <c r="E10" s="12" t="s">
        <v>97</v>
      </c>
      <c r="F10" s="12" t="s">
        <v>99</v>
      </c>
      <c r="G10" s="12" t="s">
        <v>100</v>
      </c>
      <c r="H10" s="12" t="s">
        <v>101</v>
      </c>
    </row>
    <row r="11" spans="3:8" ht="12">
      <c r="C11" t="s">
        <v>148</v>
      </c>
      <c r="D11" s="21"/>
      <c r="E11" s="21"/>
      <c r="F11" s="4"/>
      <c r="G11" s="4"/>
      <c r="H11" s="4"/>
    </row>
    <row r="12" spans="3:8" ht="12">
      <c r="C12" t="s">
        <v>149</v>
      </c>
      <c r="D12" s="21"/>
      <c r="E12" s="21"/>
      <c r="F12" s="4"/>
      <c r="G12" s="4"/>
      <c r="H12" s="4"/>
    </row>
    <row r="13" spans="3:8" ht="12">
      <c r="C13" t="s">
        <v>150</v>
      </c>
      <c r="D13" s="21"/>
      <c r="E13" s="21"/>
      <c r="F13" s="4"/>
      <c r="G13" s="4"/>
      <c r="H13" s="4"/>
    </row>
    <row r="14" spans="3:8" ht="12">
      <c r="C14" t="s">
        <v>98</v>
      </c>
      <c r="D14" s="21"/>
      <c r="E14" s="21"/>
      <c r="F14" s="4"/>
      <c r="G14" s="4"/>
      <c r="H14" s="4"/>
    </row>
    <row r="15" spans="3:8" ht="12">
      <c r="C15" t="s">
        <v>151</v>
      </c>
      <c r="D15" s="21"/>
      <c r="E15" s="21"/>
      <c r="F15" s="4"/>
      <c r="G15" s="4"/>
      <c r="H15" s="4"/>
    </row>
    <row r="16" spans="3:8" ht="12">
      <c r="C16" t="s">
        <v>152</v>
      </c>
      <c r="D16" s="21"/>
      <c r="E16" s="21"/>
      <c r="F16" s="4"/>
      <c r="G16" s="4"/>
      <c r="H16" s="4"/>
    </row>
    <row r="17" spans="3:8" ht="12">
      <c r="C17" t="s">
        <v>153</v>
      </c>
      <c r="D17" s="21"/>
      <c r="E17" s="21"/>
      <c r="F17" s="4"/>
      <c r="G17" s="4"/>
      <c r="H17" s="4"/>
    </row>
    <row r="18" spans="3:8" ht="12">
      <c r="C18" t="s">
        <v>102</v>
      </c>
      <c r="D18" s="21"/>
      <c r="E18" s="21"/>
      <c r="F18" s="4"/>
      <c r="G18" s="4"/>
      <c r="H18" s="4"/>
    </row>
    <row r="19" spans="3:8" ht="12">
      <c r="C19" t="s">
        <v>103</v>
      </c>
      <c r="D19" s="21"/>
      <c r="E19" s="21"/>
      <c r="F19" s="4"/>
      <c r="G19" s="4"/>
      <c r="H19" s="4"/>
    </row>
    <row r="20" spans="3:8" ht="12">
      <c r="C20" t="s">
        <v>104</v>
      </c>
      <c r="D20" s="21"/>
      <c r="E20" s="21"/>
      <c r="F20" s="4"/>
      <c r="G20" s="4"/>
      <c r="H20" s="4"/>
    </row>
    <row r="21" spans="3:8" ht="12">
      <c r="C21" t="s">
        <v>117</v>
      </c>
      <c r="D21" s="21"/>
      <c r="E21" s="21"/>
      <c r="F21" s="4"/>
      <c r="G21" s="4"/>
      <c r="H21" s="4"/>
    </row>
    <row r="22" spans="3:8" ht="12">
      <c r="C22" t="s">
        <v>118</v>
      </c>
      <c r="D22" s="21"/>
      <c r="E22" s="21"/>
      <c r="F22" s="4"/>
      <c r="G22" s="4"/>
      <c r="H22" s="4"/>
    </row>
    <row r="23" spans="3:8" ht="12">
      <c r="C23" s="2" t="s">
        <v>113</v>
      </c>
      <c r="D23" s="22">
        <f>SUM(D11:D22)</f>
        <v>0</v>
      </c>
      <c r="E23" s="22">
        <f>SUM(E11:E22)</f>
        <v>0</v>
      </c>
      <c r="F23" s="5">
        <f>SUM(F11:F22)</f>
        <v>0</v>
      </c>
      <c r="G23" s="5">
        <f>SUM(G11:G22)</f>
        <v>0</v>
      </c>
      <c r="H23" s="5">
        <f>SUM(H11:H22)</f>
        <v>0</v>
      </c>
    </row>
    <row r="25" ht="12">
      <c r="C25" s="2"/>
    </row>
    <row r="26" spans="3:8" ht="12">
      <c r="C26" s="14" t="s">
        <v>116</v>
      </c>
      <c r="D26" s="13">
        <v>0.4166666666666667</v>
      </c>
      <c r="E26" s="13">
        <v>0.4583333333333333</v>
      </c>
      <c r="F26" s="13">
        <v>0.5</v>
      </c>
      <c r="G26" s="13">
        <v>0.5416666666666666</v>
      </c>
      <c r="H26" s="13">
        <v>0.5833333333333334</v>
      </c>
    </row>
    <row r="27" spans="3:8" ht="12">
      <c r="C27" t="s">
        <v>107</v>
      </c>
      <c r="D27" s="4"/>
      <c r="E27" s="4"/>
      <c r="F27" s="4"/>
      <c r="G27" s="4"/>
      <c r="H27" s="4"/>
    </row>
    <row r="28" spans="3:8" ht="12">
      <c r="C28" t="s">
        <v>108</v>
      </c>
      <c r="D28" s="4"/>
      <c r="E28" s="4"/>
      <c r="F28" s="4"/>
      <c r="G28" s="4"/>
      <c r="H28" s="4"/>
    </row>
    <row r="29" spans="3:8" ht="12">
      <c r="C29" t="s">
        <v>109</v>
      </c>
      <c r="D29" s="4"/>
      <c r="E29" s="4"/>
      <c r="F29" s="4"/>
      <c r="G29" s="4"/>
      <c r="H29" s="4"/>
    </row>
    <row r="30" spans="3:8" ht="12">
      <c r="C30" t="s">
        <v>110</v>
      </c>
      <c r="D30" s="4"/>
      <c r="E30" s="4"/>
      <c r="F30" s="4"/>
      <c r="G30" s="4"/>
      <c r="H30" s="4"/>
    </row>
    <row r="31" spans="3:8" ht="12">
      <c r="C31" t="s">
        <v>111</v>
      </c>
      <c r="D31" s="4"/>
      <c r="E31" s="4"/>
      <c r="F31" s="4"/>
      <c r="G31" s="4"/>
      <c r="H31" s="4"/>
    </row>
    <row r="34" ht="12">
      <c r="C34" s="14" t="s">
        <v>112</v>
      </c>
    </row>
    <row r="35" spans="3:7" ht="12">
      <c r="C35" t="s">
        <v>121</v>
      </c>
      <c r="G35" t="s">
        <v>120</v>
      </c>
    </row>
    <row r="37" ht="12">
      <c r="C37" t="s">
        <v>119</v>
      </c>
    </row>
    <row r="43" spans="3:11" ht="12">
      <c r="C43" s="23" t="s">
        <v>114</v>
      </c>
      <c r="D43" s="23"/>
      <c r="E43" s="15"/>
      <c r="F43" s="15"/>
      <c r="G43" s="15"/>
      <c r="H43" s="15"/>
      <c r="I43" s="15"/>
      <c r="J43" s="23"/>
      <c r="K43" s="23"/>
    </row>
    <row r="45" spans="3:11" ht="12">
      <c r="C45" s="23" t="s">
        <v>115</v>
      </c>
      <c r="D45" s="23"/>
      <c r="E45" s="23"/>
      <c r="F45" s="23"/>
      <c r="G45" s="23"/>
      <c r="H45" s="23"/>
      <c r="I45" s="23"/>
      <c r="J45" s="23"/>
      <c r="K45" s="23"/>
    </row>
  </sheetData>
  <sheetProtection/>
  <mergeCells count="4">
    <mergeCell ref="A2:N2"/>
    <mergeCell ref="A3:N3"/>
    <mergeCell ref="A4:N4"/>
    <mergeCell ref="A1:N1"/>
  </mergeCells>
  <printOptions/>
  <pageMargins left="0.75" right="0.75" top="1" bottom="1" header="0.5" footer="0.5"/>
  <pageSetup fitToHeight="1" fitToWidth="1" horizontalDpi="300" verticalDpi="300" orientation="portrait" scale="97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V75"/>
  <sheetViews>
    <sheetView zoomScalePageLayoutView="0" workbookViewId="0" topLeftCell="A1">
      <selection activeCell="A1" sqref="A1:O22"/>
    </sheetView>
  </sheetViews>
  <sheetFormatPr defaultColWidth="8.8515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9.7109375" style="39" customWidth="1"/>
    <col min="16" max="16" width="9.7109375" style="4" customWidth="1"/>
    <col min="17" max="17" width="9.7109375" style="48" customWidth="1"/>
    <col min="18" max="19" width="9.71093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6">
        <f>COVER!A2</f>
        <v>41272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31"/>
      <c r="Q2" s="47"/>
    </row>
    <row r="3" spans="1:17" s="16" customFormat="1" ht="15" customHeight="1">
      <c r="A3" s="147" t="s">
        <v>84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38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93</v>
      </c>
      <c r="C8" s="126" t="s">
        <v>69</v>
      </c>
      <c r="D8" s="127" t="s">
        <v>20</v>
      </c>
      <c r="E8" s="110">
        <v>0.481250000000001</v>
      </c>
      <c r="G8" s="19">
        <v>4</v>
      </c>
      <c r="H8" s="19">
        <v>5</v>
      </c>
      <c r="I8" s="19">
        <v>5</v>
      </c>
      <c r="J8" s="19">
        <v>3</v>
      </c>
      <c r="K8" s="4">
        <f>IF(ISBLANK(G8),"",G8+H8+I8+J8)</f>
        <v>17</v>
      </c>
      <c r="L8" s="117">
        <f>IF(Q8&gt;0,Q8-E8,"")</f>
        <v>0.03871296296296195</v>
      </c>
      <c r="M8" s="10">
        <f>IF(Q8&gt;0,L8-L$8,"")</f>
        <v>0</v>
      </c>
      <c r="N8" s="4">
        <f>IF(Q8&gt;0,S8,"")</f>
        <v>50</v>
      </c>
      <c r="O8" s="39" t="e">
        <f>IF(Q8&gt;0,2-(L8/((L$8+L$9+L$10)/3)),"")</f>
        <v>#VALUE!</v>
      </c>
      <c r="P8" s="4">
        <f>B8</f>
        <v>93</v>
      </c>
      <c r="Q8" s="48">
        <v>0.519962962962963</v>
      </c>
      <c r="S8" s="4">
        <v>50</v>
      </c>
    </row>
    <row r="9" spans="1:19" ht="12.75" customHeight="1">
      <c r="A9" s="4">
        <v>2</v>
      </c>
      <c r="B9" s="30">
        <v>95</v>
      </c>
      <c r="C9" s="126" t="s">
        <v>71</v>
      </c>
      <c r="D9" s="127" t="s">
        <v>72</v>
      </c>
      <c r="E9" s="110">
        <v>0.481481481481483</v>
      </c>
      <c r="G9" s="19">
        <v>3</v>
      </c>
      <c r="H9" s="19">
        <v>2</v>
      </c>
      <c r="I9" s="19">
        <v>4</v>
      </c>
      <c r="J9" s="19">
        <v>4</v>
      </c>
      <c r="K9" s="4">
        <f>IF(ISBLANK(G9),"",G9+H9+I9+J9)</f>
        <v>13</v>
      </c>
      <c r="L9" s="117">
        <f>IF(Q9&gt;0,Q9-E9,"")</f>
        <v>0.041016203703702125</v>
      </c>
      <c r="M9" s="10">
        <f>IF(Q9&gt;0,L9-L$8,"")</f>
        <v>0.0023032407407401756</v>
      </c>
      <c r="N9" s="4">
        <f>IF(Q9&gt;0,S9,"")</f>
        <v>46</v>
      </c>
      <c r="O9" s="39" t="e">
        <f>IF(Q9&gt;0,2-(L9/((L$8+L$9+L$10)/3)),"")</f>
        <v>#VALUE!</v>
      </c>
      <c r="P9" s="4">
        <f>B9</f>
        <v>95</v>
      </c>
      <c r="Q9" s="48">
        <v>0.5224976851851851</v>
      </c>
      <c r="S9" s="4">
        <v>46</v>
      </c>
    </row>
    <row r="10" spans="1:19" ht="12.75" customHeight="1">
      <c r="A10" s="4">
        <v>3</v>
      </c>
      <c r="B10" s="30">
        <v>94</v>
      </c>
      <c r="C10" s="126" t="s">
        <v>70</v>
      </c>
      <c r="D10" s="127" t="s">
        <v>3</v>
      </c>
      <c r="E10" s="110">
        <v>0.481365740740742</v>
      </c>
      <c r="K10" s="4">
        <f>IF(ISBLANK(G10),"",G10+H10+I10+J10)</f>
      </c>
      <c r="L10" s="117" t="e">
        <f>IF(Q10&gt;0,Q10-E10,"")</f>
        <v>#VALUE!</v>
      </c>
      <c r="M10" s="10" t="e">
        <f>IF(Q10&gt;0,L10-L$8,"")</f>
        <v>#VALUE!</v>
      </c>
      <c r="N10" s="4">
        <f>IF(Q10&gt;0,S10,"")</f>
        <v>43</v>
      </c>
      <c r="O10" s="39" t="e">
        <f>IF(Q10&gt;0,2-(L10/((L$8+L$9+L$10)/3)),"")</f>
        <v>#VALUE!</v>
      </c>
      <c r="P10" s="4">
        <f>B10</f>
        <v>94</v>
      </c>
      <c r="Q10" s="48" t="s">
        <v>99</v>
      </c>
      <c r="S10" s="4">
        <v>43</v>
      </c>
    </row>
    <row r="11" spans="1:19" ht="12.75" customHeight="1">
      <c r="A11" s="4">
        <v>4</v>
      </c>
      <c r="B11" s="30"/>
      <c r="C11" s="73"/>
      <c r="D11" s="72"/>
      <c r="E11" s="110"/>
      <c r="K11" s="4">
        <f aca="true" t="shared" si="0" ref="K11:K16">IF(ISBLANK(G11),"",G11+H11+I11+J11)</f>
      </c>
      <c r="L11" s="117">
        <f aca="true" t="shared" si="1" ref="L11:L16">IF(Q11&gt;0,Q11-E11,"")</f>
      </c>
      <c r="M11" s="10">
        <f aca="true" t="shared" si="2" ref="M11:M16">IF(Q11&gt;0,L11-L$8,"")</f>
      </c>
      <c r="N11" s="4">
        <f aca="true" t="shared" si="3" ref="N11:N16">IF(Q11&gt;0,S11,"")</f>
      </c>
      <c r="O11" s="39">
        <f aca="true" t="shared" si="4" ref="O11:O16">IF(Q11&gt;0,2-(L11/((L$8+L$9+L$10)/3)),"")</f>
      </c>
      <c r="P11" s="4">
        <f aca="true" t="shared" si="5" ref="P11:P16">B11</f>
        <v>0</v>
      </c>
      <c r="S11" s="4">
        <v>40</v>
      </c>
    </row>
    <row r="12" spans="1:19" ht="12.75" customHeight="1">
      <c r="A12" s="4">
        <v>5</v>
      </c>
      <c r="B12" s="30"/>
      <c r="C12" s="72"/>
      <c r="D12" s="72"/>
      <c r="E12" s="110"/>
      <c r="K12" s="4">
        <f t="shared" si="0"/>
      </c>
      <c r="L12" s="117">
        <f t="shared" si="1"/>
      </c>
      <c r="M12" s="10">
        <f t="shared" si="2"/>
      </c>
      <c r="N12" s="4">
        <f t="shared" si="3"/>
      </c>
      <c r="O12" s="39">
        <f t="shared" si="4"/>
      </c>
      <c r="P12" s="4">
        <f t="shared" si="5"/>
        <v>0</v>
      </c>
      <c r="S12" s="4">
        <v>37</v>
      </c>
    </row>
    <row r="13" spans="1:19" ht="12.75" customHeight="1">
      <c r="A13" s="4">
        <v>6</v>
      </c>
      <c r="B13" s="30"/>
      <c r="C13" s="72"/>
      <c r="D13" s="72"/>
      <c r="E13" s="110"/>
      <c r="K13" s="4">
        <f t="shared" si="0"/>
      </c>
      <c r="L13" s="117">
        <f t="shared" si="1"/>
      </c>
      <c r="M13" s="10">
        <f t="shared" si="2"/>
      </c>
      <c r="N13" s="4">
        <f t="shared" si="3"/>
      </c>
      <c r="O13" s="39">
        <f t="shared" si="4"/>
      </c>
      <c r="P13" s="4">
        <f t="shared" si="5"/>
        <v>0</v>
      </c>
      <c r="S13" s="4">
        <v>34</v>
      </c>
    </row>
    <row r="14" spans="1:19" ht="12.75" customHeight="1">
      <c r="A14" s="4">
        <v>7</v>
      </c>
      <c r="B14" s="30"/>
      <c r="C14" s="62"/>
      <c r="D14" s="62"/>
      <c r="E14" s="110"/>
      <c r="K14" s="4">
        <f t="shared" si="0"/>
      </c>
      <c r="L14" s="117">
        <f t="shared" si="1"/>
      </c>
      <c r="M14" s="10">
        <f t="shared" si="2"/>
      </c>
      <c r="N14" s="4">
        <f t="shared" si="3"/>
      </c>
      <c r="O14" s="39">
        <f t="shared" si="4"/>
      </c>
      <c r="P14" s="4">
        <f t="shared" si="5"/>
        <v>0</v>
      </c>
      <c r="S14" s="4">
        <v>32</v>
      </c>
    </row>
    <row r="15" spans="1:19" ht="12.75" customHeight="1">
      <c r="A15" s="4">
        <v>8</v>
      </c>
      <c r="B15" s="30"/>
      <c r="C15" s="75"/>
      <c r="D15" s="75"/>
      <c r="E15" s="110"/>
      <c r="K15" s="4">
        <f t="shared" si="0"/>
      </c>
      <c r="L15" s="117">
        <f t="shared" si="1"/>
      </c>
      <c r="M15" s="10">
        <f t="shared" si="2"/>
      </c>
      <c r="N15" s="4">
        <f t="shared" si="3"/>
      </c>
      <c r="O15" s="39">
        <f t="shared" si="4"/>
      </c>
      <c r="P15" s="4">
        <f t="shared" si="5"/>
        <v>0</v>
      </c>
      <c r="S15" s="4">
        <v>30</v>
      </c>
    </row>
    <row r="16" spans="1:19" ht="12.75" customHeight="1">
      <c r="A16" s="4">
        <v>9</v>
      </c>
      <c r="B16" s="30"/>
      <c r="C16" s="62"/>
      <c r="D16" s="62"/>
      <c r="E16" s="110"/>
      <c r="K16" s="4">
        <f t="shared" si="0"/>
      </c>
      <c r="L16" s="117">
        <f t="shared" si="1"/>
      </c>
      <c r="M16" s="10">
        <f t="shared" si="2"/>
      </c>
      <c r="N16" s="4">
        <f t="shared" si="3"/>
      </c>
      <c r="O16" s="39">
        <f t="shared" si="4"/>
      </c>
      <c r="P16" s="4">
        <f t="shared" si="5"/>
        <v>0</v>
      </c>
      <c r="S16" s="4">
        <v>28</v>
      </c>
    </row>
    <row r="17" spans="2:19" ht="12.75" customHeight="1">
      <c r="B17" s="30"/>
      <c r="C17" s="72"/>
      <c r="D17" s="74"/>
      <c r="E17" s="110"/>
      <c r="L17" s="26"/>
      <c r="S17" s="4">
        <v>26</v>
      </c>
    </row>
    <row r="18" spans="2:19" ht="12.75" customHeight="1">
      <c r="B18" s="30"/>
      <c r="C18" s="73"/>
      <c r="D18" s="72"/>
      <c r="E18" s="110"/>
      <c r="L18" s="26"/>
      <c r="S18" s="4">
        <v>22</v>
      </c>
    </row>
    <row r="19" spans="2:19" ht="12.75" customHeight="1">
      <c r="B19" s="4"/>
      <c r="C19" s="41"/>
      <c r="D19" s="56"/>
      <c r="L19" s="26">
        <f aca="true" t="shared" si="6" ref="L19:L26">IF(Q19&gt;0,Q19-E19,"")</f>
      </c>
      <c r="M19" s="10">
        <f aca="true" t="shared" si="7" ref="M19:M26">IF(Q19&gt;0,L19-L$8,"")</f>
      </c>
      <c r="N19" s="4">
        <f aca="true" t="shared" si="8" ref="N19:N26">IF(Q19&gt;0,S19,"")</f>
      </c>
      <c r="O19" s="39">
        <f aca="true" t="shared" si="9" ref="O19:O26">IF(Q19&gt;0,2-(L19/((L$8+L$9+L$10)/3)),"")</f>
      </c>
      <c r="S19" s="4">
        <v>20</v>
      </c>
    </row>
    <row r="20" spans="2:19" ht="12.75" customHeight="1">
      <c r="B20" s="4"/>
      <c r="C20" s="41"/>
      <c r="D20" s="56"/>
      <c r="L20" s="26">
        <f t="shared" si="6"/>
      </c>
      <c r="M20" s="10">
        <f t="shared" si="7"/>
      </c>
      <c r="N20" s="4">
        <f t="shared" si="8"/>
      </c>
      <c r="O20" s="39">
        <f t="shared" si="9"/>
      </c>
      <c r="S20" s="4">
        <v>18</v>
      </c>
    </row>
    <row r="21" spans="2:19" ht="12.75" customHeight="1">
      <c r="B21" s="4"/>
      <c r="C21" s="41"/>
      <c r="D21" s="56"/>
      <c r="L21" s="26">
        <f t="shared" si="6"/>
      </c>
      <c r="M21" s="10">
        <f t="shared" si="7"/>
      </c>
      <c r="N21" s="4">
        <f t="shared" si="8"/>
      </c>
      <c r="O21" s="39">
        <f t="shared" si="9"/>
      </c>
      <c r="S21" s="4">
        <v>16</v>
      </c>
    </row>
    <row r="22" spans="2:19" ht="12.75" customHeight="1">
      <c r="B22" s="4"/>
      <c r="C22" s="41"/>
      <c r="D22" s="56"/>
      <c r="L22" s="26">
        <f t="shared" si="6"/>
      </c>
      <c r="M22" s="10">
        <f t="shared" si="7"/>
      </c>
      <c r="N22" s="4">
        <f t="shared" si="8"/>
      </c>
      <c r="O22" s="39">
        <f t="shared" si="9"/>
      </c>
      <c r="S22" s="4">
        <v>15</v>
      </c>
    </row>
    <row r="23" spans="2:19" ht="12.75" customHeight="1">
      <c r="B23" s="4"/>
      <c r="C23" s="41"/>
      <c r="D23" s="56"/>
      <c r="L23" s="26">
        <f t="shared" si="6"/>
      </c>
      <c r="M23" s="10">
        <f t="shared" si="7"/>
      </c>
      <c r="N23" s="4">
        <f t="shared" si="8"/>
      </c>
      <c r="O23" s="39">
        <f t="shared" si="9"/>
      </c>
      <c r="S23" s="4">
        <v>14</v>
      </c>
    </row>
    <row r="24" spans="2:19" ht="12.75" customHeight="1">
      <c r="B24" s="4"/>
      <c r="C24" s="41"/>
      <c r="D24" s="56"/>
      <c r="L24" s="26">
        <f t="shared" si="6"/>
      </c>
      <c r="M24" s="10">
        <f t="shared" si="7"/>
      </c>
      <c r="N24" s="4">
        <f t="shared" si="8"/>
      </c>
      <c r="O24" s="39">
        <f t="shared" si="9"/>
      </c>
      <c r="S24" s="4">
        <v>13</v>
      </c>
    </row>
    <row r="25" spans="2:19" ht="12.75" customHeight="1">
      <c r="B25" s="4"/>
      <c r="C25" s="41"/>
      <c r="D25" s="56"/>
      <c r="L25" s="26">
        <f t="shared" si="6"/>
      </c>
      <c r="M25" s="10">
        <f t="shared" si="7"/>
      </c>
      <c r="N25" s="4">
        <f t="shared" si="8"/>
      </c>
      <c r="O25" s="39">
        <f t="shared" si="9"/>
      </c>
      <c r="S25" s="4">
        <v>12</v>
      </c>
    </row>
    <row r="26" spans="2:19" ht="12.75" customHeight="1">
      <c r="B26" s="4"/>
      <c r="C26" s="41"/>
      <c r="D26" s="56"/>
      <c r="L26" s="26">
        <f t="shared" si="6"/>
      </c>
      <c r="M26" s="10">
        <f t="shared" si="7"/>
      </c>
      <c r="N26" s="4">
        <f t="shared" si="8"/>
      </c>
      <c r="O26" s="39">
        <f t="shared" si="9"/>
      </c>
      <c r="S26" s="4">
        <v>11</v>
      </c>
    </row>
    <row r="27" spans="2:22" ht="12.75" customHeight="1">
      <c r="B27" s="4"/>
      <c r="C27" s="41"/>
      <c r="D27" s="56"/>
      <c r="S27" s="4">
        <v>10</v>
      </c>
      <c r="V27" t="s">
        <v>132</v>
      </c>
    </row>
    <row r="28" spans="2:19" ht="12.75" customHeight="1">
      <c r="B28" s="4"/>
      <c r="C28" s="41"/>
      <c r="D28" s="56"/>
      <c r="S28" s="4">
        <v>9</v>
      </c>
    </row>
    <row r="29" spans="2:19" ht="12.75" customHeight="1">
      <c r="B29" s="4"/>
      <c r="C29" s="41"/>
      <c r="D29" s="56"/>
      <c r="S29" s="4">
        <v>8</v>
      </c>
    </row>
    <row r="30" spans="2:19" ht="12.75" customHeight="1">
      <c r="B30" s="4"/>
      <c r="C30" s="41"/>
      <c r="D30" s="56"/>
      <c r="S30" s="4">
        <v>7</v>
      </c>
    </row>
    <row r="31" spans="2:19" ht="12.75" customHeight="1">
      <c r="B31" s="4"/>
      <c r="C31" s="41"/>
      <c r="D31" s="56"/>
      <c r="S31" s="4">
        <v>6</v>
      </c>
    </row>
    <row r="32" spans="2:19" ht="12.75" customHeight="1">
      <c r="B32" s="4"/>
      <c r="C32" s="41"/>
      <c r="D32" s="56"/>
      <c r="S32" s="4">
        <v>5</v>
      </c>
    </row>
    <row r="33" spans="2:19" ht="12.75" customHeight="1">
      <c r="B33" s="4"/>
      <c r="C33" s="41"/>
      <c r="D33" s="56"/>
      <c r="S33" s="4">
        <v>4</v>
      </c>
    </row>
    <row r="34" spans="2:19" ht="12.75" customHeight="1">
      <c r="B34" s="4"/>
      <c r="C34" s="41"/>
      <c r="D34" s="56"/>
      <c r="S34" s="4">
        <v>3</v>
      </c>
    </row>
    <row r="35" spans="2:19" ht="12.75" customHeight="1">
      <c r="B35" s="4"/>
      <c r="C35" s="41"/>
      <c r="D35" s="56"/>
      <c r="S35" s="4">
        <v>2</v>
      </c>
    </row>
    <row r="36" spans="2:19" ht="12.75" customHeight="1">
      <c r="B36" s="4"/>
      <c r="C36" s="41"/>
      <c r="D36" s="56"/>
      <c r="S36" s="4">
        <v>1</v>
      </c>
    </row>
    <row r="37" spans="2:4" ht="12">
      <c r="B37" s="4"/>
      <c r="C37" s="41"/>
      <c r="D37" s="56"/>
    </row>
    <row r="38" spans="2:4" ht="12">
      <c r="B38" s="4"/>
      <c r="C38" s="41"/>
      <c r="D38" s="56"/>
    </row>
    <row r="39" spans="2:4" ht="12">
      <c r="B39" s="4"/>
      <c r="C39" s="41"/>
      <c r="D39" s="56"/>
    </row>
    <row r="40" spans="2:4" ht="12">
      <c r="B40" s="4"/>
      <c r="C40" s="41"/>
      <c r="D40" s="56"/>
    </row>
    <row r="41" spans="2:4" ht="12">
      <c r="B41" s="4"/>
      <c r="C41" s="41"/>
      <c r="D41" s="56"/>
    </row>
    <row r="42" spans="2:4" ht="12">
      <c r="B42" s="4"/>
      <c r="C42" s="41"/>
      <c r="D42" s="56"/>
    </row>
    <row r="43" spans="2:3" ht="12">
      <c r="B43" s="4"/>
      <c r="C43" s="41"/>
    </row>
    <row r="44" spans="2:3" ht="12">
      <c r="B44" s="4"/>
      <c r="C44" s="41"/>
    </row>
    <row r="45" spans="2:3" ht="12">
      <c r="B45" s="4"/>
      <c r="C45" s="41"/>
    </row>
    <row r="46" spans="2:3" ht="12">
      <c r="B46" s="4"/>
      <c r="C46" s="41"/>
    </row>
    <row r="47" spans="2:3" ht="12">
      <c r="B47" s="4"/>
      <c r="C47" s="41"/>
    </row>
    <row r="48" spans="2:3" ht="12">
      <c r="B48" s="4"/>
      <c r="C48" s="41"/>
    </row>
    <row r="49" spans="2:3" ht="12">
      <c r="B49" s="4"/>
      <c r="C49" s="4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/>
  <headerFooter alignWithMargins="0">
    <oddFooter>&amp;L&amp;F &amp;A&amp;CAs of: &amp;T &amp;D&amp;RPage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50"/>
  <sheetViews>
    <sheetView zoomScalePageLayoutView="0" workbookViewId="0" topLeftCell="A1">
      <selection activeCell="A1" sqref="A1:O22"/>
    </sheetView>
  </sheetViews>
  <sheetFormatPr defaultColWidth="8.8515625" defaultRowHeight="12.75"/>
  <cols>
    <col min="1" max="2" width="4.7109375" style="4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8.421875" style="39" customWidth="1"/>
    <col min="16" max="16" width="8.421875" style="4" customWidth="1"/>
    <col min="17" max="17" width="11.7109375" style="48" customWidth="1"/>
    <col min="18" max="19" width="8.4218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47" t="s">
        <v>85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97</v>
      </c>
      <c r="C8" s="126" t="s">
        <v>75</v>
      </c>
      <c r="D8" s="127" t="s">
        <v>20</v>
      </c>
      <c r="E8" s="110">
        <v>0.481712962962965</v>
      </c>
      <c r="G8" s="30">
        <v>0</v>
      </c>
      <c r="H8" s="19">
        <v>1</v>
      </c>
      <c r="I8" s="19">
        <v>2</v>
      </c>
      <c r="J8" s="19">
        <v>3</v>
      </c>
      <c r="K8" s="4">
        <f>IF(ISBLANK(G8),"",G8+H8+I8+J8)</f>
        <v>6</v>
      </c>
      <c r="L8" s="117">
        <f>IF(Q8&gt;0,Q8-E8,"")</f>
        <v>0.025168981481479447</v>
      </c>
      <c r="M8" s="10">
        <f>IF(Q8&gt;0,L8-L$8,"")</f>
        <v>0</v>
      </c>
      <c r="N8" s="4">
        <f>IF(Q8&gt;0,S8,"")</f>
        <v>50</v>
      </c>
      <c r="O8" s="39" t="e">
        <f>IF(Q8&gt;0,2-(L8/((L$8+L$9+L$10)/3)),"")</f>
        <v>#VALUE!</v>
      </c>
      <c r="P8" s="4">
        <f>B8</f>
        <v>97</v>
      </c>
      <c r="Q8" s="48">
        <v>0.5068819444444445</v>
      </c>
      <c r="S8" s="4">
        <v>50</v>
      </c>
    </row>
    <row r="9" spans="1:19" ht="12.75" customHeight="1">
      <c r="A9" s="4">
        <v>2</v>
      </c>
      <c r="B9" s="30">
        <v>96</v>
      </c>
      <c r="C9" s="126" t="s">
        <v>74</v>
      </c>
      <c r="D9" s="127" t="s">
        <v>72</v>
      </c>
      <c r="E9" s="110">
        <v>0.481597222222224</v>
      </c>
      <c r="G9" s="30">
        <v>1</v>
      </c>
      <c r="H9" s="19">
        <v>2</v>
      </c>
      <c r="I9" s="19">
        <v>2</v>
      </c>
      <c r="J9" s="19">
        <v>3</v>
      </c>
      <c r="K9" s="4">
        <f>IF(ISBLANK(G9),"",G9+H9+I9+J9)</f>
        <v>8</v>
      </c>
      <c r="L9" s="117">
        <f>IF(Q9&gt;0,Q9-E9,"")</f>
        <v>0.025761574074072313</v>
      </c>
      <c r="M9" s="10">
        <f>IF(Q9&gt;0,L9-L$8,"")</f>
        <v>0.0005925925925928666</v>
      </c>
      <c r="N9" s="4">
        <f>IF(Q9&gt;0,S9,"")</f>
        <v>46</v>
      </c>
      <c r="P9" s="4">
        <f>B9</f>
        <v>96</v>
      </c>
      <c r="Q9" s="48">
        <v>0.5073587962962963</v>
      </c>
      <c r="S9" s="4">
        <v>46</v>
      </c>
    </row>
    <row r="10" spans="3:19" ht="12.75" customHeight="1">
      <c r="C10" s="41"/>
      <c r="D10" s="56"/>
      <c r="G10" s="30"/>
      <c r="L10" s="26">
        <f aca="true" t="shared" si="0" ref="L10:L27">IF(Q10&gt;0,Q10-E10,"")</f>
      </c>
      <c r="M10" s="10">
        <f aca="true" t="shared" si="1" ref="M10:M27">IF(Q10&gt;0,L10-L$8,"")</f>
      </c>
      <c r="N10" s="4">
        <f aca="true" t="shared" si="2" ref="N10:N27">IF(Q10&gt;0,S10,"")</f>
      </c>
      <c r="O10" s="39">
        <f aca="true" t="shared" si="3" ref="O10:O27">IF(Q10&gt;0,2-(L10/((L$8+L$9+L$10)/3)),"")</f>
      </c>
      <c r="S10" s="4">
        <v>43</v>
      </c>
    </row>
    <row r="11" spans="3:19" ht="12.75" customHeight="1">
      <c r="C11" s="41"/>
      <c r="D11" s="56"/>
      <c r="G11" s="30"/>
      <c r="L11" s="26">
        <f t="shared" si="0"/>
      </c>
      <c r="M11" s="10">
        <f t="shared" si="1"/>
      </c>
      <c r="N11" s="4">
        <f t="shared" si="2"/>
      </c>
      <c r="O11" s="39">
        <f t="shared" si="3"/>
      </c>
      <c r="S11" s="4">
        <v>40</v>
      </c>
    </row>
    <row r="12" spans="3:19" ht="12.75" customHeight="1">
      <c r="C12" s="41"/>
      <c r="D12" s="56"/>
      <c r="G12" s="30"/>
      <c r="L12" s="26">
        <f t="shared" si="0"/>
      </c>
      <c r="M12" s="10">
        <f t="shared" si="1"/>
      </c>
      <c r="N12" s="4">
        <f t="shared" si="2"/>
      </c>
      <c r="O12" s="39">
        <f t="shared" si="3"/>
      </c>
      <c r="S12" s="4">
        <v>37</v>
      </c>
    </row>
    <row r="13" spans="3:19" ht="12.75" customHeight="1">
      <c r="C13" s="41"/>
      <c r="D13" s="56"/>
      <c r="G13" s="30"/>
      <c r="L13" s="26">
        <f t="shared" si="0"/>
      </c>
      <c r="M13" s="10">
        <f t="shared" si="1"/>
      </c>
      <c r="N13" s="4">
        <f t="shared" si="2"/>
      </c>
      <c r="O13" s="39">
        <f t="shared" si="3"/>
      </c>
      <c r="S13" s="4">
        <v>34</v>
      </c>
    </row>
    <row r="14" spans="3:19" ht="12.75" customHeight="1">
      <c r="C14" s="41"/>
      <c r="D14" s="56"/>
      <c r="G14" s="30"/>
      <c r="L14" s="26">
        <f t="shared" si="0"/>
      </c>
      <c r="M14" s="10">
        <f t="shared" si="1"/>
      </c>
      <c r="N14" s="4">
        <f t="shared" si="2"/>
      </c>
      <c r="O14" s="39">
        <f t="shared" si="3"/>
      </c>
      <c r="S14" s="4">
        <v>32</v>
      </c>
    </row>
    <row r="15" spans="3:19" ht="12.75" customHeight="1">
      <c r="C15" s="41"/>
      <c r="D15" s="56"/>
      <c r="G15" s="30"/>
      <c r="L15" s="26">
        <f t="shared" si="0"/>
      </c>
      <c r="M15" s="10">
        <f t="shared" si="1"/>
      </c>
      <c r="N15" s="4">
        <f t="shared" si="2"/>
      </c>
      <c r="O15" s="39">
        <f t="shared" si="3"/>
      </c>
      <c r="S15" s="4">
        <v>30</v>
      </c>
    </row>
    <row r="16" spans="3:19" ht="12.75" customHeight="1">
      <c r="C16" s="41"/>
      <c r="D16" s="56"/>
      <c r="G16" s="30"/>
      <c r="L16" s="26">
        <f t="shared" si="0"/>
      </c>
      <c r="M16" s="10">
        <f t="shared" si="1"/>
      </c>
      <c r="N16" s="4">
        <f t="shared" si="2"/>
      </c>
      <c r="O16" s="39">
        <f t="shared" si="3"/>
      </c>
      <c r="S16" s="4">
        <v>28</v>
      </c>
    </row>
    <row r="17" spans="3:19" ht="12.75" customHeight="1">
      <c r="C17" s="41"/>
      <c r="D17" s="56"/>
      <c r="G17" s="30"/>
      <c r="L17" s="26">
        <f t="shared" si="0"/>
      </c>
      <c r="M17" s="10">
        <f t="shared" si="1"/>
      </c>
      <c r="N17" s="4">
        <f t="shared" si="2"/>
      </c>
      <c r="O17" s="39">
        <f t="shared" si="3"/>
      </c>
      <c r="S17" s="4">
        <v>26</v>
      </c>
    </row>
    <row r="18" spans="3:19" ht="12.75" customHeight="1">
      <c r="C18" s="41"/>
      <c r="D18" s="56"/>
      <c r="G18" s="30"/>
      <c r="L18" s="26">
        <f t="shared" si="0"/>
      </c>
      <c r="M18" s="10">
        <f t="shared" si="1"/>
      </c>
      <c r="N18" s="4">
        <f t="shared" si="2"/>
      </c>
      <c r="O18" s="39">
        <f t="shared" si="3"/>
      </c>
      <c r="S18" s="4">
        <v>24</v>
      </c>
    </row>
    <row r="19" spans="3:19" ht="12.75" customHeight="1">
      <c r="C19" s="41"/>
      <c r="D19" s="56"/>
      <c r="G19" s="30"/>
      <c r="L19" s="26">
        <f t="shared" si="0"/>
      </c>
      <c r="M19" s="10">
        <f t="shared" si="1"/>
      </c>
      <c r="N19" s="4">
        <f t="shared" si="2"/>
      </c>
      <c r="O19" s="39">
        <f t="shared" si="3"/>
      </c>
      <c r="S19" s="4">
        <v>22</v>
      </c>
    </row>
    <row r="20" spans="3:19" ht="12.75" customHeight="1">
      <c r="C20" s="41"/>
      <c r="D20" s="56"/>
      <c r="G20" s="30"/>
      <c r="L20" s="26">
        <f t="shared" si="0"/>
      </c>
      <c r="M20" s="10">
        <f t="shared" si="1"/>
      </c>
      <c r="N20" s="4">
        <f t="shared" si="2"/>
      </c>
      <c r="O20" s="39">
        <f t="shared" si="3"/>
      </c>
      <c r="S20" s="4">
        <v>20</v>
      </c>
    </row>
    <row r="21" spans="3:19" ht="12.75" customHeight="1">
      <c r="C21" s="41"/>
      <c r="D21" s="56"/>
      <c r="G21" s="30"/>
      <c r="L21" s="26">
        <f t="shared" si="0"/>
      </c>
      <c r="M21" s="10">
        <f t="shared" si="1"/>
      </c>
      <c r="N21" s="4">
        <f t="shared" si="2"/>
      </c>
      <c r="O21" s="39">
        <f t="shared" si="3"/>
      </c>
      <c r="S21" s="4">
        <v>18</v>
      </c>
    </row>
    <row r="22" spans="3:19" ht="12.75" customHeight="1">
      <c r="C22" s="41"/>
      <c r="D22" s="56"/>
      <c r="G22" s="30"/>
      <c r="L22" s="26">
        <f t="shared" si="0"/>
      </c>
      <c r="M22" s="10">
        <f t="shared" si="1"/>
      </c>
      <c r="N22" s="4">
        <f t="shared" si="2"/>
      </c>
      <c r="O22" s="39">
        <f t="shared" si="3"/>
      </c>
      <c r="S22" s="4">
        <v>16</v>
      </c>
    </row>
    <row r="23" spans="3:19" ht="12.75" customHeight="1">
      <c r="C23" s="41"/>
      <c r="D23" s="56"/>
      <c r="G23" s="30"/>
      <c r="L23" s="26">
        <f t="shared" si="0"/>
      </c>
      <c r="M23" s="10">
        <f t="shared" si="1"/>
      </c>
      <c r="N23" s="4">
        <f t="shared" si="2"/>
      </c>
      <c r="O23" s="39">
        <f t="shared" si="3"/>
      </c>
      <c r="S23" s="4">
        <v>15</v>
      </c>
    </row>
    <row r="24" spans="3:19" ht="12.75" customHeight="1">
      <c r="C24" s="41"/>
      <c r="D24" s="56"/>
      <c r="G24" s="30"/>
      <c r="L24" s="26">
        <f t="shared" si="0"/>
      </c>
      <c r="M24" s="10">
        <f t="shared" si="1"/>
      </c>
      <c r="N24" s="4">
        <f t="shared" si="2"/>
      </c>
      <c r="O24" s="39">
        <f t="shared" si="3"/>
      </c>
      <c r="S24" s="4">
        <v>14</v>
      </c>
    </row>
    <row r="25" spans="3:19" ht="12.75" customHeight="1">
      <c r="C25" s="41"/>
      <c r="D25" s="56"/>
      <c r="G25" s="30"/>
      <c r="L25" s="26">
        <f t="shared" si="0"/>
      </c>
      <c r="M25" s="10">
        <f t="shared" si="1"/>
      </c>
      <c r="N25" s="4">
        <f t="shared" si="2"/>
      </c>
      <c r="O25" s="39">
        <f t="shared" si="3"/>
      </c>
      <c r="S25" s="4">
        <v>13</v>
      </c>
    </row>
    <row r="26" spans="3:19" ht="12.75" customHeight="1">
      <c r="C26" s="41"/>
      <c r="D26" s="56"/>
      <c r="G26" s="30"/>
      <c r="L26" s="26">
        <f t="shared" si="0"/>
      </c>
      <c r="M26" s="10">
        <f t="shared" si="1"/>
      </c>
      <c r="N26" s="4">
        <f t="shared" si="2"/>
      </c>
      <c r="O26" s="39">
        <f t="shared" si="3"/>
      </c>
      <c r="S26" s="4">
        <v>12</v>
      </c>
    </row>
    <row r="27" spans="3:19" ht="12.75" customHeight="1">
      <c r="C27" s="41"/>
      <c r="D27" s="56"/>
      <c r="G27" s="30"/>
      <c r="L27" s="26">
        <f t="shared" si="0"/>
      </c>
      <c r="M27" s="10">
        <f t="shared" si="1"/>
      </c>
      <c r="N27" s="4">
        <f t="shared" si="2"/>
      </c>
      <c r="O27" s="39">
        <f t="shared" si="3"/>
      </c>
      <c r="S27" s="4">
        <v>11</v>
      </c>
    </row>
    <row r="28" spans="3:19" ht="12.75" customHeight="1">
      <c r="C28" s="41"/>
      <c r="D28" s="56"/>
      <c r="G28" s="30"/>
      <c r="S28" s="4">
        <v>10</v>
      </c>
    </row>
    <row r="29" spans="3:19" ht="12.75" customHeight="1">
      <c r="C29" s="41"/>
      <c r="D29" s="56"/>
      <c r="G29" s="30"/>
      <c r="S29" s="4">
        <v>9</v>
      </c>
    </row>
    <row r="30" spans="3:19" ht="12.75" customHeight="1">
      <c r="C30" s="41"/>
      <c r="D30" s="56"/>
      <c r="G30" s="30"/>
      <c r="S30" s="4">
        <v>8</v>
      </c>
    </row>
    <row r="31" spans="3:19" ht="12.75" customHeight="1">
      <c r="C31" s="41"/>
      <c r="D31" s="56"/>
      <c r="G31" s="30"/>
      <c r="S31" s="4">
        <v>7</v>
      </c>
    </row>
    <row r="32" spans="3:19" ht="12.75" customHeight="1">
      <c r="C32" s="41"/>
      <c r="D32" s="56"/>
      <c r="G32" s="30"/>
      <c r="S32" s="4">
        <v>6</v>
      </c>
    </row>
    <row r="33" spans="3:19" ht="12.75" customHeight="1">
      <c r="C33" s="41"/>
      <c r="D33" s="56"/>
      <c r="G33" s="30"/>
      <c r="S33" s="4">
        <v>5</v>
      </c>
    </row>
    <row r="34" spans="3:19" ht="12.75" customHeight="1">
      <c r="C34" s="41"/>
      <c r="D34" s="56"/>
      <c r="G34" s="30"/>
      <c r="S34" s="4">
        <v>4</v>
      </c>
    </row>
    <row r="35" spans="3:19" ht="12">
      <c r="C35" s="41"/>
      <c r="D35" s="56"/>
      <c r="G35" s="30"/>
      <c r="S35" s="4">
        <v>3</v>
      </c>
    </row>
    <row r="36" spans="3:19" ht="12">
      <c r="C36" s="41"/>
      <c r="D36" s="56"/>
      <c r="G36" s="30"/>
      <c r="S36" s="4">
        <v>2</v>
      </c>
    </row>
    <row r="37" spans="3:19" ht="12">
      <c r="C37" s="41"/>
      <c r="D37" s="56"/>
      <c r="G37" s="30"/>
      <c r="S37" s="4">
        <v>1</v>
      </c>
    </row>
    <row r="38" spans="3:7" ht="12">
      <c r="C38" s="41"/>
      <c r="D38" s="56"/>
      <c r="G38" s="30"/>
    </row>
    <row r="39" spans="3:7" ht="12">
      <c r="C39" s="41"/>
      <c r="D39" s="56"/>
      <c r="G39" s="30"/>
    </row>
    <row r="40" spans="3:7" ht="12">
      <c r="C40" s="41"/>
      <c r="D40" s="56"/>
      <c r="G40" s="30"/>
    </row>
    <row r="41" spans="3:7" ht="12">
      <c r="C41" s="41"/>
      <c r="D41" s="56"/>
      <c r="G41" s="30"/>
    </row>
    <row r="42" spans="3:7" ht="12">
      <c r="C42" s="41"/>
      <c r="D42" s="56"/>
      <c r="G42" s="30"/>
    </row>
    <row r="43" spans="3:7" ht="12">
      <c r="C43" s="42"/>
      <c r="G43" s="30"/>
    </row>
    <row r="44" spans="3:7" ht="12">
      <c r="C44" s="42"/>
      <c r="G44" s="30"/>
    </row>
    <row r="45" spans="3:7" ht="12">
      <c r="C45" s="42"/>
      <c r="G45" s="30"/>
    </row>
    <row r="46" spans="3:7" ht="12">
      <c r="C46" s="42"/>
      <c r="G46" s="30"/>
    </row>
    <row r="47" spans="3:7" ht="12">
      <c r="C47" s="42"/>
      <c r="G47" s="30"/>
    </row>
    <row r="48" spans="3:7" ht="12">
      <c r="C48" s="42"/>
      <c r="G48" s="30"/>
    </row>
    <row r="49" spans="3:7" ht="12">
      <c r="C49" s="42"/>
      <c r="G49" s="30"/>
    </row>
    <row r="50" spans="3:7" ht="12">
      <c r="C50" s="42"/>
      <c r="G50" s="30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4"/>
  <headerFooter alignWithMargins="0">
    <oddFooter>&amp;L&amp;F &amp;A&amp;CAs of: &amp;T &amp;D&amp;RPage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V76"/>
  <sheetViews>
    <sheetView zoomScalePageLayoutView="0" workbookViewId="0" topLeftCell="A1">
      <selection activeCell="A1" sqref="A1:O22"/>
    </sheetView>
  </sheetViews>
  <sheetFormatPr defaultColWidth="8.8515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9.7109375" style="39" customWidth="1"/>
    <col min="16" max="16" width="9.7109375" style="4" customWidth="1"/>
    <col min="17" max="17" width="9.7109375" style="48" customWidth="1"/>
    <col min="18" max="19" width="9.71093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6">
        <f>COVER!A2</f>
        <v>41272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31"/>
      <c r="Q2" s="47"/>
    </row>
    <row r="3" spans="1:17" s="16" customFormat="1" ht="15" customHeight="1">
      <c r="A3" s="147" t="s">
        <v>86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38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98</v>
      </c>
      <c r="C8" s="126" t="s">
        <v>77</v>
      </c>
      <c r="D8" s="127" t="s">
        <v>78</v>
      </c>
      <c r="E8" s="110">
        <v>0.481828703703706</v>
      </c>
      <c r="G8" s="19">
        <v>2</v>
      </c>
      <c r="H8" s="19">
        <v>3</v>
      </c>
      <c r="I8" s="19">
        <v>5</v>
      </c>
      <c r="J8" s="19">
        <v>2</v>
      </c>
      <c r="K8" s="4">
        <f aca="true" t="shared" si="0" ref="K8:K13">IF(ISBLANK(G8),"",G8+H8+I8+J8)</f>
        <v>12</v>
      </c>
      <c r="L8" s="117">
        <f aca="true" t="shared" si="1" ref="L8:L13">IF(Q8&gt;0,Q8-E8,"")</f>
        <v>0.030614583333331002</v>
      </c>
      <c r="M8" s="10">
        <f aca="true" t="shared" si="2" ref="M8:M13">IF(Q8&gt;0,L8-L$8,"")</f>
        <v>0</v>
      </c>
      <c r="N8" s="4">
        <f aca="true" t="shared" si="3" ref="N8:N13">IF(Q8&gt;0,S8,"")</f>
        <v>50</v>
      </c>
      <c r="O8" s="39" t="e">
        <f aca="true" t="shared" si="4" ref="O8:O13">IF(Q8&gt;0,2-(L8/((L$8+L$9+L$10)/3)),"")</f>
        <v>#VALUE!</v>
      </c>
      <c r="P8" s="4">
        <f aca="true" t="shared" si="5" ref="P8:P13">B8</f>
        <v>98</v>
      </c>
      <c r="Q8" s="48">
        <v>0.512443287037037</v>
      </c>
      <c r="S8" s="4">
        <v>50</v>
      </c>
    </row>
    <row r="9" spans="1:19" ht="12.75" customHeight="1">
      <c r="A9" s="4">
        <v>2</v>
      </c>
      <c r="B9" s="30"/>
      <c r="C9" s="73"/>
      <c r="D9" s="73"/>
      <c r="E9" s="110"/>
      <c r="K9" s="4">
        <f t="shared" si="0"/>
      </c>
      <c r="L9" s="117">
        <f t="shared" si="1"/>
      </c>
      <c r="M9" s="10">
        <f t="shared" si="2"/>
      </c>
      <c r="N9" s="4">
        <f t="shared" si="3"/>
      </c>
      <c r="O9" s="39">
        <f t="shared" si="4"/>
      </c>
      <c r="P9" s="4">
        <f t="shared" si="5"/>
        <v>0</v>
      </c>
      <c r="S9" s="4">
        <v>46</v>
      </c>
    </row>
    <row r="10" spans="1:19" ht="12.75" customHeight="1">
      <c r="A10" s="4">
        <v>3</v>
      </c>
      <c r="B10" s="30"/>
      <c r="C10" s="72"/>
      <c r="D10" s="72"/>
      <c r="E10" s="110"/>
      <c r="K10" s="4">
        <f t="shared" si="0"/>
      </c>
      <c r="L10" s="117">
        <f t="shared" si="1"/>
      </c>
      <c r="M10" s="10">
        <f t="shared" si="2"/>
      </c>
      <c r="N10" s="4">
        <f t="shared" si="3"/>
      </c>
      <c r="O10" s="39">
        <f t="shared" si="4"/>
      </c>
      <c r="P10" s="4">
        <f t="shared" si="5"/>
        <v>0</v>
      </c>
      <c r="S10" s="4">
        <v>43</v>
      </c>
    </row>
    <row r="11" spans="1:19" ht="12.75" customHeight="1">
      <c r="A11" s="4">
        <v>4</v>
      </c>
      <c r="B11" s="30"/>
      <c r="C11" s="75"/>
      <c r="D11" s="75"/>
      <c r="E11" s="110"/>
      <c r="K11" s="4">
        <f t="shared" si="0"/>
      </c>
      <c r="L11" s="117">
        <f t="shared" si="1"/>
      </c>
      <c r="M11" s="10">
        <f t="shared" si="2"/>
      </c>
      <c r="N11" s="4">
        <f t="shared" si="3"/>
      </c>
      <c r="O11" s="39">
        <f t="shared" si="4"/>
      </c>
      <c r="P11" s="4">
        <f t="shared" si="5"/>
        <v>0</v>
      </c>
      <c r="S11" s="4">
        <v>40</v>
      </c>
    </row>
    <row r="12" spans="1:19" ht="12.75" customHeight="1">
      <c r="A12" s="4">
        <v>5</v>
      </c>
      <c r="B12" s="30"/>
      <c r="C12" s="73"/>
      <c r="D12" s="73"/>
      <c r="E12" s="110"/>
      <c r="K12" s="4">
        <f t="shared" si="0"/>
      </c>
      <c r="L12" s="117">
        <f t="shared" si="1"/>
      </c>
      <c r="M12" s="10">
        <f t="shared" si="2"/>
      </c>
      <c r="N12" s="4">
        <f t="shared" si="3"/>
      </c>
      <c r="O12" s="39">
        <f t="shared" si="4"/>
      </c>
      <c r="P12" s="4">
        <f t="shared" si="5"/>
        <v>0</v>
      </c>
      <c r="S12" s="4">
        <v>37</v>
      </c>
    </row>
    <row r="13" spans="1:19" ht="12.75" customHeight="1">
      <c r="A13" s="4">
        <v>6</v>
      </c>
      <c r="B13" s="30"/>
      <c r="C13" s="62"/>
      <c r="D13" s="62"/>
      <c r="E13" s="110"/>
      <c r="K13" s="4">
        <f t="shared" si="0"/>
      </c>
      <c r="L13" s="117">
        <f t="shared" si="1"/>
      </c>
      <c r="M13" s="10">
        <f t="shared" si="2"/>
      </c>
      <c r="N13" s="4">
        <f t="shared" si="3"/>
      </c>
      <c r="O13" s="39">
        <f t="shared" si="4"/>
      </c>
      <c r="P13" s="4">
        <f t="shared" si="5"/>
        <v>0</v>
      </c>
      <c r="S13" s="4">
        <v>34</v>
      </c>
    </row>
    <row r="14" spans="2:19" ht="12.75" customHeight="1">
      <c r="B14" s="4"/>
      <c r="C14" s="41"/>
      <c r="D14" s="56"/>
      <c r="L14" s="26">
        <f aca="true" t="shared" si="6" ref="L14:L27">IF(Q14&gt;0,Q14-E14,"")</f>
      </c>
      <c r="M14" s="10">
        <f aca="true" t="shared" si="7" ref="M14:M27">IF(Q14&gt;0,L14-L$8,"")</f>
      </c>
      <c r="N14" s="4">
        <f aca="true" t="shared" si="8" ref="N14:N27">IF(Q14&gt;0,S14,"")</f>
      </c>
      <c r="O14" s="39">
        <f aca="true" t="shared" si="9" ref="O14:O27">IF(Q14&gt;0,2-(L14/((L$8+L$9+L$10)/3)),"")</f>
      </c>
      <c r="S14" s="4">
        <v>32</v>
      </c>
    </row>
    <row r="15" spans="2:19" ht="12.75" customHeight="1">
      <c r="B15" s="4"/>
      <c r="C15" s="41"/>
      <c r="D15" s="56"/>
      <c r="L15" s="26">
        <f t="shared" si="6"/>
      </c>
      <c r="M15" s="10">
        <f t="shared" si="7"/>
      </c>
      <c r="N15" s="4">
        <f t="shared" si="8"/>
      </c>
      <c r="O15" s="39">
        <f t="shared" si="9"/>
      </c>
      <c r="S15" s="4">
        <v>30</v>
      </c>
    </row>
    <row r="16" spans="2:19" ht="12.75" customHeight="1">
      <c r="B16" s="4"/>
      <c r="C16" s="41"/>
      <c r="D16" s="56"/>
      <c r="L16" s="26">
        <f t="shared" si="6"/>
      </c>
      <c r="M16" s="10">
        <f t="shared" si="7"/>
      </c>
      <c r="N16" s="4">
        <f t="shared" si="8"/>
      </c>
      <c r="O16" s="39">
        <f t="shared" si="9"/>
      </c>
      <c r="S16" s="4">
        <v>28</v>
      </c>
    </row>
    <row r="17" spans="2:19" ht="12.75" customHeight="1">
      <c r="B17" s="4"/>
      <c r="C17" s="41"/>
      <c r="D17" s="56"/>
      <c r="L17" s="26">
        <f t="shared" si="6"/>
      </c>
      <c r="M17" s="10">
        <f t="shared" si="7"/>
      </c>
      <c r="N17" s="4">
        <f t="shared" si="8"/>
      </c>
      <c r="O17" s="39">
        <f t="shared" si="9"/>
      </c>
      <c r="S17" s="4">
        <v>26</v>
      </c>
    </row>
    <row r="18" spans="2:19" ht="12.75" customHeight="1">
      <c r="B18" s="4"/>
      <c r="C18" s="41"/>
      <c r="D18" s="56"/>
      <c r="L18" s="26">
        <f t="shared" si="6"/>
      </c>
      <c r="M18" s="10">
        <f t="shared" si="7"/>
      </c>
      <c r="N18" s="4">
        <f t="shared" si="8"/>
      </c>
      <c r="O18" s="39">
        <f t="shared" si="9"/>
      </c>
      <c r="S18" s="4">
        <v>24</v>
      </c>
    </row>
    <row r="19" spans="2:19" ht="12.75" customHeight="1">
      <c r="B19" s="4"/>
      <c r="C19" s="41"/>
      <c r="D19" s="56"/>
      <c r="L19" s="26">
        <f t="shared" si="6"/>
      </c>
      <c r="M19" s="10">
        <f t="shared" si="7"/>
      </c>
      <c r="N19" s="4">
        <f t="shared" si="8"/>
      </c>
      <c r="O19" s="39">
        <f t="shared" si="9"/>
      </c>
      <c r="S19" s="4">
        <v>22</v>
      </c>
    </row>
    <row r="20" spans="2:19" ht="12.75" customHeight="1">
      <c r="B20" s="4"/>
      <c r="C20" s="41"/>
      <c r="D20" s="56"/>
      <c r="L20" s="26">
        <f t="shared" si="6"/>
      </c>
      <c r="M20" s="10">
        <f t="shared" si="7"/>
      </c>
      <c r="N20" s="4">
        <f t="shared" si="8"/>
      </c>
      <c r="O20" s="39">
        <f t="shared" si="9"/>
      </c>
      <c r="S20" s="4">
        <v>20</v>
      </c>
    </row>
    <row r="21" spans="2:19" ht="12.75" customHeight="1">
      <c r="B21" s="4"/>
      <c r="C21" s="41"/>
      <c r="D21" s="56"/>
      <c r="L21" s="26">
        <f t="shared" si="6"/>
      </c>
      <c r="M21" s="10">
        <f t="shared" si="7"/>
      </c>
      <c r="N21" s="4">
        <f t="shared" si="8"/>
      </c>
      <c r="O21" s="39">
        <f t="shared" si="9"/>
      </c>
      <c r="S21" s="4">
        <v>18</v>
      </c>
    </row>
    <row r="22" spans="2:19" ht="12.75" customHeight="1">
      <c r="B22" s="4"/>
      <c r="C22" s="41"/>
      <c r="D22" s="56"/>
      <c r="L22" s="26">
        <f t="shared" si="6"/>
      </c>
      <c r="M22" s="10">
        <f t="shared" si="7"/>
      </c>
      <c r="N22" s="4">
        <f t="shared" si="8"/>
      </c>
      <c r="O22" s="39">
        <f t="shared" si="9"/>
      </c>
      <c r="S22" s="4">
        <v>16</v>
      </c>
    </row>
    <row r="23" spans="2:19" ht="12.75" customHeight="1">
      <c r="B23" s="4"/>
      <c r="C23" s="41"/>
      <c r="D23" s="56"/>
      <c r="L23" s="26">
        <f t="shared" si="6"/>
      </c>
      <c r="M23" s="10">
        <f t="shared" si="7"/>
      </c>
      <c r="N23" s="4">
        <f t="shared" si="8"/>
      </c>
      <c r="O23" s="39">
        <f t="shared" si="9"/>
      </c>
      <c r="S23" s="4">
        <v>15</v>
      </c>
    </row>
    <row r="24" spans="2:19" ht="12.75" customHeight="1">
      <c r="B24" s="4"/>
      <c r="C24" s="41"/>
      <c r="D24" s="56"/>
      <c r="L24" s="26">
        <f t="shared" si="6"/>
      </c>
      <c r="M24" s="10">
        <f t="shared" si="7"/>
      </c>
      <c r="N24" s="4">
        <f t="shared" si="8"/>
      </c>
      <c r="O24" s="39">
        <f t="shared" si="9"/>
      </c>
      <c r="S24" s="4">
        <v>14</v>
      </c>
    </row>
    <row r="25" spans="2:19" ht="12.75" customHeight="1">
      <c r="B25" s="4"/>
      <c r="C25" s="41"/>
      <c r="D25" s="56"/>
      <c r="L25" s="26">
        <f t="shared" si="6"/>
      </c>
      <c r="M25" s="10">
        <f t="shared" si="7"/>
      </c>
      <c r="N25" s="4">
        <f t="shared" si="8"/>
      </c>
      <c r="O25" s="39">
        <f t="shared" si="9"/>
      </c>
      <c r="S25" s="4">
        <v>13</v>
      </c>
    </row>
    <row r="26" spans="2:19" ht="12.75" customHeight="1">
      <c r="B26" s="4"/>
      <c r="C26" s="41"/>
      <c r="D26" s="56"/>
      <c r="L26" s="26">
        <f t="shared" si="6"/>
      </c>
      <c r="M26" s="10">
        <f t="shared" si="7"/>
      </c>
      <c r="N26" s="4">
        <f t="shared" si="8"/>
      </c>
      <c r="O26" s="39">
        <f t="shared" si="9"/>
      </c>
      <c r="S26" s="4">
        <v>12</v>
      </c>
    </row>
    <row r="27" spans="2:19" ht="12.75" customHeight="1">
      <c r="B27" s="4"/>
      <c r="C27" s="41"/>
      <c r="D27" s="56"/>
      <c r="L27" s="26">
        <f t="shared" si="6"/>
      </c>
      <c r="M27" s="10">
        <f t="shared" si="7"/>
      </c>
      <c r="N27" s="4">
        <f t="shared" si="8"/>
      </c>
      <c r="O27" s="39">
        <f t="shared" si="9"/>
      </c>
      <c r="S27" s="4">
        <v>11</v>
      </c>
    </row>
    <row r="28" spans="2:22" ht="12.75" customHeight="1">
      <c r="B28" s="4"/>
      <c r="C28" s="41"/>
      <c r="D28" s="56"/>
      <c r="S28" s="4">
        <v>10</v>
      </c>
      <c r="V28" t="s">
        <v>132</v>
      </c>
    </row>
    <row r="29" spans="2:19" ht="12.75" customHeight="1">
      <c r="B29" s="4"/>
      <c r="C29" s="41"/>
      <c r="D29" s="56"/>
      <c r="S29" s="4">
        <v>9</v>
      </c>
    </row>
    <row r="30" spans="2:19" ht="12.75" customHeight="1">
      <c r="B30" s="4"/>
      <c r="C30" s="41"/>
      <c r="D30" s="56"/>
      <c r="S30" s="4">
        <v>8</v>
      </c>
    </row>
    <row r="31" spans="2:19" ht="12.75" customHeight="1">
      <c r="B31" s="4"/>
      <c r="C31" s="41"/>
      <c r="D31" s="56"/>
      <c r="S31" s="4">
        <v>7</v>
      </c>
    </row>
    <row r="32" spans="2:19" ht="12.75" customHeight="1">
      <c r="B32" s="4"/>
      <c r="C32" s="41"/>
      <c r="D32" s="56"/>
      <c r="S32" s="4">
        <v>6</v>
      </c>
    </row>
    <row r="33" spans="2:19" ht="12.75" customHeight="1">
      <c r="B33" s="4"/>
      <c r="C33" s="41"/>
      <c r="D33" s="56"/>
      <c r="S33" s="4">
        <v>5</v>
      </c>
    </row>
    <row r="34" spans="2:19" ht="12.75" customHeight="1">
      <c r="B34" s="4"/>
      <c r="C34" s="41"/>
      <c r="D34" s="56"/>
      <c r="S34" s="4">
        <v>4</v>
      </c>
    </row>
    <row r="35" spans="2:19" ht="12.75" customHeight="1">
      <c r="B35" s="4"/>
      <c r="C35" s="41"/>
      <c r="D35" s="56"/>
      <c r="S35" s="4">
        <v>3</v>
      </c>
    </row>
    <row r="36" spans="2:19" ht="12.75" customHeight="1">
      <c r="B36" s="4"/>
      <c r="C36" s="41"/>
      <c r="D36" s="56"/>
      <c r="S36" s="4">
        <v>2</v>
      </c>
    </row>
    <row r="37" spans="2:19" ht="12.75" customHeight="1">
      <c r="B37" s="4"/>
      <c r="C37" s="41"/>
      <c r="D37" s="56"/>
      <c r="S37" s="4">
        <v>1</v>
      </c>
    </row>
    <row r="38" spans="2:4" ht="12">
      <c r="B38" s="4"/>
      <c r="C38" s="41"/>
      <c r="D38" s="56"/>
    </row>
    <row r="39" spans="2:4" ht="12">
      <c r="B39" s="4"/>
      <c r="C39" s="41"/>
      <c r="D39" s="56"/>
    </row>
    <row r="40" spans="2:4" ht="12">
      <c r="B40" s="4"/>
      <c r="C40" s="41"/>
      <c r="D40" s="56"/>
    </row>
    <row r="41" spans="2:4" ht="12">
      <c r="B41" s="4"/>
      <c r="C41" s="41"/>
      <c r="D41" s="56"/>
    </row>
    <row r="42" spans="2:4" ht="12">
      <c r="B42" s="4"/>
      <c r="C42" s="41"/>
      <c r="D42" s="56"/>
    </row>
    <row r="43" spans="2:4" ht="12">
      <c r="B43" s="4"/>
      <c r="C43" s="41"/>
      <c r="D43" s="56"/>
    </row>
    <row r="44" spans="2:3" ht="12">
      <c r="B44" s="4"/>
      <c r="C44" s="41"/>
    </row>
    <row r="45" spans="2:3" ht="12">
      <c r="B45" s="4"/>
      <c r="C45" s="41"/>
    </row>
    <row r="46" spans="2:3" ht="12">
      <c r="B46" s="4"/>
      <c r="C46" s="41"/>
    </row>
    <row r="47" spans="2:3" ht="12">
      <c r="B47" s="4"/>
      <c r="C47" s="41"/>
    </row>
    <row r="48" spans="2:3" ht="12">
      <c r="B48" s="4"/>
      <c r="C48" s="41"/>
    </row>
    <row r="49" spans="2:3" ht="12">
      <c r="B49" s="4"/>
      <c r="C49" s="41"/>
    </row>
    <row r="50" spans="2:3" ht="12">
      <c r="B50" s="4"/>
      <c r="C50" s="4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/>
  <headerFooter alignWithMargins="0">
    <oddFooter>&amp;L&amp;F &amp;A&amp;CAs of: &amp;T &amp;D&amp;RPage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76"/>
  <sheetViews>
    <sheetView zoomScalePageLayoutView="0" workbookViewId="0" topLeftCell="A1">
      <selection activeCell="C8" sqref="C8"/>
    </sheetView>
  </sheetViews>
  <sheetFormatPr defaultColWidth="8.8515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9.7109375" style="39" customWidth="1"/>
    <col min="16" max="16" width="9.7109375" style="4" customWidth="1"/>
    <col min="17" max="17" width="9.7109375" style="48" customWidth="1"/>
    <col min="18" max="19" width="9.71093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6">
        <f>COVER!A2</f>
        <v>41272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31"/>
      <c r="Q2" s="47"/>
    </row>
    <row r="3" spans="1:17" s="16" customFormat="1" ht="15" customHeight="1">
      <c r="A3" s="147" t="s">
        <v>143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38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146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/>
      <c r="C8" s="72"/>
      <c r="D8" s="72"/>
      <c r="E8" s="110"/>
      <c r="K8" s="4">
        <f aca="true" t="shared" si="0" ref="K8:K13">IF(ISBLANK(G8),"",G8+H8+I8+J8)</f>
      </c>
      <c r="L8" s="117">
        <f aca="true" t="shared" si="1" ref="L8:L13">IF(Q8&gt;0,Q8-E8,"")</f>
      </c>
      <c r="M8" s="10">
        <f aca="true" t="shared" si="2" ref="M8:M13">IF(Q8&gt;0,L8-L$8,"")</f>
      </c>
      <c r="N8" s="4">
        <f aca="true" t="shared" si="3" ref="N8:N13">IF(Q8&gt;0,S8,"")</f>
      </c>
      <c r="O8" s="39">
        <f aca="true" t="shared" si="4" ref="O8:O13">IF(Q8&gt;0,2-(L8/((L$8+L$9+L$10)/3)),"")</f>
      </c>
      <c r="P8" s="4">
        <f aca="true" t="shared" si="5" ref="P8:P13">B8</f>
        <v>0</v>
      </c>
      <c r="S8" s="4">
        <v>50</v>
      </c>
    </row>
    <row r="9" spans="1:19" ht="12.75" customHeight="1">
      <c r="A9" s="4">
        <v>2</v>
      </c>
      <c r="B9" s="30"/>
      <c r="C9" s="72"/>
      <c r="D9" s="72"/>
      <c r="E9" s="110"/>
      <c r="K9" s="4">
        <f t="shared" si="0"/>
      </c>
      <c r="L9" s="117">
        <f t="shared" si="1"/>
      </c>
      <c r="M9" s="10">
        <f t="shared" si="2"/>
      </c>
      <c r="N9" s="4">
        <f t="shared" si="3"/>
      </c>
      <c r="O9" s="39">
        <f t="shared" si="4"/>
      </c>
      <c r="P9" s="4">
        <f t="shared" si="5"/>
        <v>0</v>
      </c>
      <c r="S9" s="4">
        <v>46</v>
      </c>
    </row>
    <row r="10" spans="1:19" ht="12.75" customHeight="1">
      <c r="A10" s="4">
        <v>3</v>
      </c>
      <c r="B10" s="30"/>
      <c r="C10" s="72"/>
      <c r="D10" s="72"/>
      <c r="E10" s="110"/>
      <c r="K10" s="4">
        <f t="shared" si="0"/>
      </c>
      <c r="L10" s="117">
        <f t="shared" si="1"/>
      </c>
      <c r="M10" s="10">
        <f t="shared" si="2"/>
      </c>
      <c r="N10" s="4">
        <f t="shared" si="3"/>
      </c>
      <c r="O10" s="39">
        <f t="shared" si="4"/>
      </c>
      <c r="P10" s="4">
        <f t="shared" si="5"/>
        <v>0</v>
      </c>
      <c r="S10" s="4">
        <v>43</v>
      </c>
    </row>
    <row r="11" spans="1:19" ht="12.75" customHeight="1">
      <c r="A11" s="4">
        <v>4</v>
      </c>
      <c r="B11" s="30"/>
      <c r="C11" s="74"/>
      <c r="D11" s="74"/>
      <c r="E11" s="110"/>
      <c r="K11" s="4">
        <f t="shared" si="0"/>
      </c>
      <c r="L11" s="117">
        <f t="shared" si="1"/>
      </c>
      <c r="M11" s="10">
        <f t="shared" si="2"/>
      </c>
      <c r="N11" s="4">
        <f t="shared" si="3"/>
      </c>
      <c r="O11" s="39">
        <f t="shared" si="4"/>
      </c>
      <c r="P11" s="4">
        <f t="shared" si="5"/>
        <v>0</v>
      </c>
      <c r="S11" s="4">
        <v>40</v>
      </c>
    </row>
    <row r="12" spans="1:19" ht="12.75" customHeight="1">
      <c r="A12" s="4">
        <v>5</v>
      </c>
      <c r="B12" s="30"/>
      <c r="C12" s="62"/>
      <c r="D12" s="62"/>
      <c r="E12" s="110"/>
      <c r="K12" s="4">
        <f t="shared" si="0"/>
      </c>
      <c r="L12" s="117">
        <f t="shared" si="1"/>
      </c>
      <c r="M12" s="10">
        <f t="shared" si="2"/>
      </c>
      <c r="N12" s="4">
        <f t="shared" si="3"/>
      </c>
      <c r="O12" s="39">
        <f t="shared" si="4"/>
      </c>
      <c r="P12" s="4">
        <f t="shared" si="5"/>
        <v>0</v>
      </c>
      <c r="S12" s="4">
        <v>37</v>
      </c>
    </row>
    <row r="13" spans="1:19" ht="12.75" customHeight="1">
      <c r="A13" s="4">
        <v>6</v>
      </c>
      <c r="B13" s="30"/>
      <c r="C13" s="72"/>
      <c r="D13" s="72"/>
      <c r="E13" s="110"/>
      <c r="K13" s="4">
        <f t="shared" si="0"/>
      </c>
      <c r="L13" s="117">
        <f t="shared" si="1"/>
      </c>
      <c r="M13" s="10">
        <f t="shared" si="2"/>
      </c>
      <c r="N13" s="4">
        <f t="shared" si="3"/>
      </c>
      <c r="O13" s="39">
        <f t="shared" si="4"/>
      </c>
      <c r="P13" s="4">
        <f t="shared" si="5"/>
        <v>0</v>
      </c>
      <c r="S13" s="4">
        <v>34</v>
      </c>
    </row>
    <row r="14" spans="2:19" ht="12.75" customHeight="1">
      <c r="B14" s="30"/>
      <c r="C14" s="62"/>
      <c r="D14" s="62"/>
      <c r="E14" s="110"/>
      <c r="L14" s="26"/>
      <c r="S14" s="4">
        <v>32</v>
      </c>
    </row>
    <row r="15" spans="2:19" ht="12.75" customHeight="1">
      <c r="B15" s="4"/>
      <c r="C15" s="41"/>
      <c r="D15" s="56"/>
      <c r="L15" s="26">
        <f aca="true" t="shared" si="6" ref="L15:L27">IF(Q15&gt;0,Q15-E15,"")</f>
      </c>
      <c r="M15" s="10">
        <f aca="true" t="shared" si="7" ref="M15:M27">IF(Q15&gt;0,L15-L$8,"")</f>
      </c>
      <c r="N15" s="4">
        <f aca="true" t="shared" si="8" ref="N15:N27">IF(Q15&gt;0,S15,"")</f>
      </c>
      <c r="O15" s="39">
        <f aca="true" t="shared" si="9" ref="O15:O27">IF(Q15&gt;0,2-(L15/((L$8+L$9+L$10)/3)),"")</f>
      </c>
      <c r="S15" s="4">
        <v>30</v>
      </c>
    </row>
    <row r="16" spans="2:19" ht="12.75" customHeight="1">
      <c r="B16" s="4"/>
      <c r="C16" s="41"/>
      <c r="D16" s="56"/>
      <c r="L16" s="26">
        <f t="shared" si="6"/>
      </c>
      <c r="M16" s="10">
        <f t="shared" si="7"/>
      </c>
      <c r="N16" s="4">
        <f t="shared" si="8"/>
      </c>
      <c r="O16" s="39">
        <f t="shared" si="9"/>
      </c>
      <c r="S16" s="4">
        <v>28</v>
      </c>
    </row>
    <row r="17" spans="2:19" ht="12.75" customHeight="1">
      <c r="B17" s="4"/>
      <c r="C17" s="41"/>
      <c r="D17" s="56"/>
      <c r="L17" s="26">
        <f t="shared" si="6"/>
      </c>
      <c r="M17" s="10">
        <f t="shared" si="7"/>
      </c>
      <c r="N17" s="4">
        <f t="shared" si="8"/>
      </c>
      <c r="O17" s="39">
        <f t="shared" si="9"/>
      </c>
      <c r="S17" s="4">
        <v>26</v>
      </c>
    </row>
    <row r="18" spans="2:19" ht="12.75" customHeight="1">
      <c r="B18" s="4"/>
      <c r="C18" s="41"/>
      <c r="D18" s="56"/>
      <c r="L18" s="26">
        <f t="shared" si="6"/>
      </c>
      <c r="M18" s="10">
        <f t="shared" si="7"/>
      </c>
      <c r="N18" s="4">
        <f t="shared" si="8"/>
      </c>
      <c r="O18" s="39">
        <f t="shared" si="9"/>
      </c>
      <c r="S18" s="4">
        <v>24</v>
      </c>
    </row>
    <row r="19" spans="2:19" ht="12.75" customHeight="1">
      <c r="B19" s="4"/>
      <c r="C19" s="41"/>
      <c r="D19" s="56"/>
      <c r="L19" s="26">
        <f t="shared" si="6"/>
      </c>
      <c r="M19" s="10">
        <f t="shared" si="7"/>
      </c>
      <c r="N19" s="4">
        <f t="shared" si="8"/>
      </c>
      <c r="O19" s="39">
        <f t="shared" si="9"/>
      </c>
      <c r="S19" s="4">
        <v>22</v>
      </c>
    </row>
    <row r="20" spans="2:19" ht="12.75" customHeight="1">
      <c r="B20" s="4"/>
      <c r="C20" s="41"/>
      <c r="D20" s="56"/>
      <c r="L20" s="26">
        <f t="shared" si="6"/>
      </c>
      <c r="M20" s="10">
        <f t="shared" si="7"/>
      </c>
      <c r="N20" s="4">
        <f t="shared" si="8"/>
      </c>
      <c r="O20" s="39">
        <f t="shared" si="9"/>
      </c>
      <c r="S20" s="4">
        <v>20</v>
      </c>
    </row>
    <row r="21" spans="2:19" ht="12.75" customHeight="1">
      <c r="B21" s="4"/>
      <c r="C21" s="41"/>
      <c r="D21" s="56"/>
      <c r="L21" s="26">
        <f t="shared" si="6"/>
      </c>
      <c r="M21" s="10">
        <f t="shared" si="7"/>
      </c>
      <c r="N21" s="4">
        <f t="shared" si="8"/>
      </c>
      <c r="O21" s="39">
        <f t="shared" si="9"/>
      </c>
      <c r="S21" s="4">
        <v>18</v>
      </c>
    </row>
    <row r="22" spans="2:19" ht="12.75" customHeight="1">
      <c r="B22" s="4"/>
      <c r="C22" s="41"/>
      <c r="D22" s="56"/>
      <c r="L22" s="26">
        <f t="shared" si="6"/>
      </c>
      <c r="M22" s="10">
        <f t="shared" si="7"/>
      </c>
      <c r="N22" s="4">
        <f t="shared" si="8"/>
      </c>
      <c r="O22" s="39">
        <f t="shared" si="9"/>
      </c>
      <c r="S22" s="4">
        <v>16</v>
      </c>
    </row>
    <row r="23" spans="2:19" ht="12.75" customHeight="1">
      <c r="B23" s="4"/>
      <c r="C23" s="41"/>
      <c r="D23" s="56"/>
      <c r="L23" s="26">
        <f t="shared" si="6"/>
      </c>
      <c r="M23" s="10">
        <f t="shared" si="7"/>
      </c>
      <c r="N23" s="4">
        <f t="shared" si="8"/>
      </c>
      <c r="O23" s="39">
        <f t="shared" si="9"/>
      </c>
      <c r="S23" s="4">
        <v>15</v>
      </c>
    </row>
    <row r="24" spans="2:19" ht="12.75" customHeight="1">
      <c r="B24" s="4"/>
      <c r="C24" s="41"/>
      <c r="D24" s="56"/>
      <c r="L24" s="26">
        <f t="shared" si="6"/>
      </c>
      <c r="M24" s="10">
        <f t="shared" si="7"/>
      </c>
      <c r="N24" s="4">
        <f t="shared" si="8"/>
      </c>
      <c r="O24" s="39">
        <f t="shared" si="9"/>
      </c>
      <c r="S24" s="4">
        <v>14</v>
      </c>
    </row>
    <row r="25" spans="2:19" ht="12.75" customHeight="1">
      <c r="B25" s="4"/>
      <c r="C25" s="41"/>
      <c r="D25" s="56"/>
      <c r="L25" s="26">
        <f t="shared" si="6"/>
      </c>
      <c r="M25" s="10">
        <f t="shared" si="7"/>
      </c>
      <c r="N25" s="4">
        <f t="shared" si="8"/>
      </c>
      <c r="O25" s="39">
        <f t="shared" si="9"/>
      </c>
      <c r="S25" s="4">
        <v>13</v>
      </c>
    </row>
    <row r="26" spans="2:19" ht="12.75" customHeight="1">
      <c r="B26" s="4"/>
      <c r="C26" s="41"/>
      <c r="D26" s="56"/>
      <c r="L26" s="26">
        <f t="shared" si="6"/>
      </c>
      <c r="M26" s="10">
        <f t="shared" si="7"/>
      </c>
      <c r="N26" s="4">
        <f t="shared" si="8"/>
      </c>
      <c r="O26" s="39">
        <f t="shared" si="9"/>
      </c>
      <c r="S26" s="4">
        <v>12</v>
      </c>
    </row>
    <row r="27" spans="2:19" ht="12.75" customHeight="1">
      <c r="B27" s="4"/>
      <c r="C27" s="41"/>
      <c r="D27" s="56"/>
      <c r="L27" s="26">
        <f t="shared" si="6"/>
      </c>
      <c r="M27" s="10">
        <f t="shared" si="7"/>
      </c>
      <c r="N27" s="4">
        <f t="shared" si="8"/>
      </c>
      <c r="O27" s="39">
        <f t="shared" si="9"/>
      </c>
      <c r="S27" s="4">
        <v>11</v>
      </c>
    </row>
    <row r="28" spans="2:22" ht="12.75" customHeight="1">
      <c r="B28" s="4"/>
      <c r="C28" s="41"/>
      <c r="D28" s="56"/>
      <c r="S28" s="4">
        <v>10</v>
      </c>
      <c r="V28" t="s">
        <v>132</v>
      </c>
    </row>
    <row r="29" spans="2:19" ht="12.75" customHeight="1">
      <c r="B29" s="4"/>
      <c r="C29" s="41"/>
      <c r="D29" s="56"/>
      <c r="S29" s="4">
        <v>9</v>
      </c>
    </row>
    <row r="30" spans="2:19" ht="12.75" customHeight="1">
      <c r="B30" s="4"/>
      <c r="C30" s="41"/>
      <c r="D30" s="56"/>
      <c r="S30" s="4">
        <v>8</v>
      </c>
    </row>
    <row r="31" spans="2:19" ht="12.75" customHeight="1">
      <c r="B31" s="4"/>
      <c r="C31" s="41"/>
      <c r="D31" s="56"/>
      <c r="S31" s="4">
        <v>7</v>
      </c>
    </row>
    <row r="32" spans="2:19" ht="12.75" customHeight="1">
      <c r="B32" s="4"/>
      <c r="C32" s="41"/>
      <c r="D32" s="56"/>
      <c r="S32" s="4">
        <v>6</v>
      </c>
    </row>
    <row r="33" spans="2:19" ht="12.75" customHeight="1">
      <c r="B33" s="4"/>
      <c r="C33" s="41"/>
      <c r="D33" s="56"/>
      <c r="S33" s="4">
        <v>5</v>
      </c>
    </row>
    <row r="34" spans="2:19" ht="12.75" customHeight="1">
      <c r="B34" s="4"/>
      <c r="C34" s="41"/>
      <c r="D34" s="56"/>
      <c r="S34" s="4">
        <v>4</v>
      </c>
    </row>
    <row r="35" spans="2:19" ht="12.75" customHeight="1">
      <c r="B35" s="4"/>
      <c r="C35" s="41"/>
      <c r="D35" s="56"/>
      <c r="S35" s="4">
        <v>3</v>
      </c>
    </row>
    <row r="36" spans="2:19" ht="12.75" customHeight="1">
      <c r="B36" s="4"/>
      <c r="C36" s="41"/>
      <c r="D36" s="56"/>
      <c r="S36" s="4">
        <v>2</v>
      </c>
    </row>
    <row r="37" spans="2:19" ht="12.75" customHeight="1">
      <c r="B37" s="4"/>
      <c r="C37" s="41"/>
      <c r="D37" s="56"/>
      <c r="S37" s="4">
        <v>1</v>
      </c>
    </row>
    <row r="38" spans="2:4" ht="12">
      <c r="B38" s="4"/>
      <c r="C38" s="41"/>
      <c r="D38" s="56"/>
    </row>
    <row r="39" spans="2:4" ht="12">
      <c r="B39" s="4"/>
      <c r="C39" s="41"/>
      <c r="D39" s="56"/>
    </row>
    <row r="40" spans="2:4" ht="12">
      <c r="B40" s="4"/>
      <c r="C40" s="41"/>
      <c r="D40" s="56"/>
    </row>
    <row r="41" spans="2:4" ht="12">
      <c r="B41" s="4"/>
      <c r="C41" s="41"/>
      <c r="D41" s="56"/>
    </row>
    <row r="42" spans="2:4" ht="12">
      <c r="B42" s="4"/>
      <c r="C42" s="41"/>
      <c r="D42" s="56"/>
    </row>
    <row r="43" spans="2:4" ht="12">
      <c r="B43" s="4"/>
      <c r="C43" s="41"/>
      <c r="D43" s="56"/>
    </row>
    <row r="44" spans="2:3" ht="12">
      <c r="B44" s="4"/>
      <c r="C44" s="41"/>
    </row>
    <row r="45" spans="2:3" ht="12">
      <c r="B45" s="4"/>
      <c r="C45" s="41"/>
    </row>
    <row r="46" spans="2:3" ht="12">
      <c r="B46" s="4"/>
      <c r="C46" s="41"/>
    </row>
    <row r="47" spans="2:3" ht="12">
      <c r="B47" s="4"/>
      <c r="C47" s="41"/>
    </row>
    <row r="48" spans="2:3" ht="12">
      <c r="B48" s="4"/>
      <c r="C48" s="41"/>
    </row>
    <row r="49" spans="2:3" ht="12">
      <c r="B49" s="4"/>
      <c r="C49" s="41"/>
    </row>
    <row r="50" spans="2:3" ht="12">
      <c r="B50" s="4"/>
      <c r="C50" s="4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/>
  <headerFooter alignWithMargins="0">
    <oddFooter>&amp;L&amp;F &amp;A&amp;CAs of: &amp;T &amp;D&amp;RPage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50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2" width="4.7109375" style="4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8.421875" style="39" customWidth="1"/>
    <col min="16" max="16" width="8.421875" style="4" customWidth="1"/>
    <col min="17" max="17" width="11.00390625" style="48" customWidth="1"/>
    <col min="18" max="19" width="8.4218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47" t="s">
        <v>145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147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/>
      <c r="C8" s="72"/>
      <c r="D8" s="72"/>
      <c r="E8" s="110"/>
      <c r="G8" s="30"/>
      <c r="K8" s="4">
        <f>IF(ISBLANK(G8),"",G8+H8+I8+J8)</f>
      </c>
      <c r="L8" s="117">
        <f>IF(Q8&gt;0,Q8-E8,"")</f>
      </c>
      <c r="M8" s="10">
        <f>IF(Q8&gt;0,L8-L$8,"")</f>
      </c>
      <c r="N8" s="4">
        <f>IF(Q8&gt;0,S8,"")</f>
      </c>
      <c r="P8" s="4">
        <f>B8</f>
        <v>0</v>
      </c>
      <c r="S8" s="4">
        <v>50</v>
      </c>
    </row>
    <row r="9" spans="1:19" ht="12.75" customHeight="1">
      <c r="A9" s="4">
        <v>2</v>
      </c>
      <c r="B9" s="30"/>
      <c r="C9" s="75"/>
      <c r="D9" s="75"/>
      <c r="E9" s="110"/>
      <c r="G9" s="30"/>
      <c r="K9" s="4">
        <f>IF(ISBLANK(G9),"",G9+H9+I9+J9)</f>
      </c>
      <c r="L9" s="117">
        <f>IF(Q9&gt;0,Q9-E9,"")</f>
      </c>
      <c r="M9" s="10">
        <f>IF(Q9&gt;0,L9-L$8,"")</f>
      </c>
      <c r="N9" s="4">
        <f>IF(Q9&gt;0,S9,"")</f>
      </c>
      <c r="P9" s="4">
        <f>B9</f>
        <v>0</v>
      </c>
      <c r="S9" s="4">
        <v>46</v>
      </c>
    </row>
    <row r="10" spans="3:19" ht="12.75" customHeight="1">
      <c r="C10" s="41"/>
      <c r="D10" s="56"/>
      <c r="G10" s="30"/>
      <c r="L10" s="26">
        <f aca="true" t="shared" si="0" ref="L10:L27">IF(Q10&gt;0,Q10-E10,"")</f>
      </c>
      <c r="M10" s="10">
        <f aca="true" t="shared" si="1" ref="M10:M27">IF(Q10&gt;0,L10-L$8,"")</f>
      </c>
      <c r="N10" s="4">
        <f aca="true" t="shared" si="2" ref="N10:N27">IF(Q10&gt;0,S10,"")</f>
      </c>
      <c r="O10" s="39">
        <f aca="true" t="shared" si="3" ref="O10:O27">IF(Q10&gt;0,2-(L10/((L$8+L$9+L$10)/3)),"")</f>
      </c>
      <c r="S10" s="4">
        <v>43</v>
      </c>
    </row>
    <row r="11" spans="3:19" ht="12.75" customHeight="1">
      <c r="C11" s="41"/>
      <c r="D11" s="56"/>
      <c r="G11" s="30"/>
      <c r="L11" s="26">
        <f t="shared" si="0"/>
      </c>
      <c r="M11" s="10">
        <f t="shared" si="1"/>
      </c>
      <c r="N11" s="4">
        <f t="shared" si="2"/>
      </c>
      <c r="O11" s="39">
        <f t="shared" si="3"/>
      </c>
      <c r="S11" s="4">
        <v>40</v>
      </c>
    </row>
    <row r="12" spans="3:19" ht="12.75" customHeight="1">
      <c r="C12" s="41"/>
      <c r="D12" s="56"/>
      <c r="G12" s="30"/>
      <c r="L12" s="26">
        <f t="shared" si="0"/>
      </c>
      <c r="M12" s="10">
        <f t="shared" si="1"/>
      </c>
      <c r="N12" s="4">
        <f t="shared" si="2"/>
      </c>
      <c r="O12" s="39">
        <f t="shared" si="3"/>
      </c>
      <c r="S12" s="4">
        <v>37</v>
      </c>
    </row>
    <row r="13" spans="3:19" ht="12.75" customHeight="1">
      <c r="C13" s="41"/>
      <c r="D13" s="56"/>
      <c r="G13" s="30"/>
      <c r="L13" s="26">
        <f t="shared" si="0"/>
      </c>
      <c r="M13" s="10">
        <f t="shared" si="1"/>
      </c>
      <c r="N13" s="4">
        <f t="shared" si="2"/>
      </c>
      <c r="O13" s="39">
        <f t="shared" si="3"/>
      </c>
      <c r="S13" s="4">
        <v>34</v>
      </c>
    </row>
    <row r="14" spans="3:19" ht="12.75" customHeight="1">
      <c r="C14" s="41"/>
      <c r="D14" s="56"/>
      <c r="G14" s="30"/>
      <c r="L14" s="26">
        <f t="shared" si="0"/>
      </c>
      <c r="M14" s="10">
        <f t="shared" si="1"/>
      </c>
      <c r="N14" s="4">
        <f t="shared" si="2"/>
      </c>
      <c r="O14" s="39">
        <f t="shared" si="3"/>
      </c>
      <c r="S14" s="4">
        <v>32</v>
      </c>
    </row>
    <row r="15" spans="3:19" ht="12.75" customHeight="1">
      <c r="C15" s="41"/>
      <c r="D15" s="56"/>
      <c r="G15" s="30"/>
      <c r="L15" s="26">
        <f t="shared" si="0"/>
      </c>
      <c r="M15" s="10">
        <f t="shared" si="1"/>
      </c>
      <c r="N15" s="4">
        <f t="shared" si="2"/>
      </c>
      <c r="O15" s="39">
        <f t="shared" si="3"/>
      </c>
      <c r="S15" s="4">
        <v>30</v>
      </c>
    </row>
    <row r="16" spans="3:19" ht="12.75" customHeight="1">
      <c r="C16" s="41"/>
      <c r="D16" s="56"/>
      <c r="G16" s="30"/>
      <c r="L16" s="26">
        <f t="shared" si="0"/>
      </c>
      <c r="M16" s="10">
        <f t="shared" si="1"/>
      </c>
      <c r="N16" s="4">
        <f t="shared" si="2"/>
      </c>
      <c r="O16" s="39">
        <f t="shared" si="3"/>
      </c>
      <c r="S16" s="4">
        <v>28</v>
      </c>
    </row>
    <row r="17" spans="3:19" ht="12.75" customHeight="1">
      <c r="C17" s="41"/>
      <c r="D17" s="56"/>
      <c r="G17" s="30"/>
      <c r="L17" s="26">
        <f t="shared" si="0"/>
      </c>
      <c r="M17" s="10">
        <f t="shared" si="1"/>
      </c>
      <c r="N17" s="4">
        <f t="shared" si="2"/>
      </c>
      <c r="O17" s="39">
        <f t="shared" si="3"/>
      </c>
      <c r="S17" s="4">
        <v>26</v>
      </c>
    </row>
    <row r="18" spans="3:19" ht="12.75" customHeight="1">
      <c r="C18" s="41"/>
      <c r="D18" s="56"/>
      <c r="G18" s="30"/>
      <c r="L18" s="26">
        <f t="shared" si="0"/>
      </c>
      <c r="M18" s="10">
        <f t="shared" si="1"/>
      </c>
      <c r="N18" s="4">
        <f t="shared" si="2"/>
      </c>
      <c r="O18" s="39">
        <f t="shared" si="3"/>
      </c>
      <c r="S18" s="4">
        <v>24</v>
      </c>
    </row>
    <row r="19" spans="3:19" ht="12.75" customHeight="1">
      <c r="C19" s="41"/>
      <c r="D19" s="56"/>
      <c r="G19" s="30"/>
      <c r="L19" s="26">
        <f t="shared" si="0"/>
      </c>
      <c r="M19" s="10">
        <f t="shared" si="1"/>
      </c>
      <c r="N19" s="4">
        <f t="shared" si="2"/>
      </c>
      <c r="O19" s="39">
        <f t="shared" si="3"/>
      </c>
      <c r="S19" s="4">
        <v>22</v>
      </c>
    </row>
    <row r="20" spans="3:19" ht="12.75" customHeight="1">
      <c r="C20" s="41"/>
      <c r="D20" s="56"/>
      <c r="G20" s="30"/>
      <c r="L20" s="26">
        <f t="shared" si="0"/>
      </c>
      <c r="M20" s="10">
        <f t="shared" si="1"/>
      </c>
      <c r="N20" s="4">
        <f t="shared" si="2"/>
      </c>
      <c r="O20" s="39">
        <f t="shared" si="3"/>
      </c>
      <c r="S20" s="4">
        <v>20</v>
      </c>
    </row>
    <row r="21" spans="3:19" ht="12.75" customHeight="1">
      <c r="C21" s="41"/>
      <c r="D21" s="56"/>
      <c r="G21" s="30"/>
      <c r="L21" s="26">
        <f t="shared" si="0"/>
      </c>
      <c r="M21" s="10">
        <f t="shared" si="1"/>
      </c>
      <c r="N21" s="4">
        <f t="shared" si="2"/>
      </c>
      <c r="O21" s="39">
        <f t="shared" si="3"/>
      </c>
      <c r="S21" s="4">
        <v>18</v>
      </c>
    </row>
    <row r="22" spans="3:19" ht="12.75" customHeight="1">
      <c r="C22" s="41"/>
      <c r="D22" s="56"/>
      <c r="G22" s="30"/>
      <c r="L22" s="26">
        <f t="shared" si="0"/>
      </c>
      <c r="M22" s="10">
        <f t="shared" si="1"/>
      </c>
      <c r="N22" s="4">
        <f t="shared" si="2"/>
      </c>
      <c r="O22" s="39">
        <f t="shared" si="3"/>
      </c>
      <c r="S22" s="4">
        <v>16</v>
      </c>
    </row>
    <row r="23" spans="3:19" ht="12.75" customHeight="1">
      <c r="C23" s="41"/>
      <c r="D23" s="56"/>
      <c r="G23" s="30"/>
      <c r="L23" s="26">
        <f t="shared" si="0"/>
      </c>
      <c r="M23" s="10">
        <f t="shared" si="1"/>
      </c>
      <c r="N23" s="4">
        <f t="shared" si="2"/>
      </c>
      <c r="O23" s="39">
        <f t="shared" si="3"/>
      </c>
      <c r="S23" s="4">
        <v>15</v>
      </c>
    </row>
    <row r="24" spans="3:19" ht="12.75" customHeight="1">
      <c r="C24" s="41"/>
      <c r="D24" s="56"/>
      <c r="G24" s="30"/>
      <c r="L24" s="26">
        <f t="shared" si="0"/>
      </c>
      <c r="M24" s="10">
        <f t="shared" si="1"/>
      </c>
      <c r="N24" s="4">
        <f t="shared" si="2"/>
      </c>
      <c r="O24" s="39">
        <f t="shared" si="3"/>
      </c>
      <c r="S24" s="4">
        <v>14</v>
      </c>
    </row>
    <row r="25" spans="3:19" ht="12.75" customHeight="1">
      <c r="C25" s="41"/>
      <c r="D25" s="56"/>
      <c r="G25" s="30"/>
      <c r="L25" s="26">
        <f t="shared" si="0"/>
      </c>
      <c r="M25" s="10">
        <f t="shared" si="1"/>
      </c>
      <c r="N25" s="4">
        <f t="shared" si="2"/>
      </c>
      <c r="O25" s="39">
        <f t="shared" si="3"/>
      </c>
      <c r="S25" s="4">
        <v>13</v>
      </c>
    </row>
    <row r="26" spans="3:19" ht="12.75" customHeight="1">
      <c r="C26" s="41"/>
      <c r="D26" s="56"/>
      <c r="G26" s="30"/>
      <c r="L26" s="26">
        <f t="shared" si="0"/>
      </c>
      <c r="M26" s="10">
        <f t="shared" si="1"/>
      </c>
      <c r="N26" s="4">
        <f t="shared" si="2"/>
      </c>
      <c r="O26" s="39">
        <f t="shared" si="3"/>
      </c>
      <c r="S26" s="4">
        <v>12</v>
      </c>
    </row>
    <row r="27" spans="3:19" ht="12.75" customHeight="1">
      <c r="C27" s="41"/>
      <c r="D27" s="56"/>
      <c r="G27" s="30"/>
      <c r="L27" s="26">
        <f t="shared" si="0"/>
      </c>
      <c r="M27" s="10">
        <f t="shared" si="1"/>
      </c>
      <c r="N27" s="4">
        <f t="shared" si="2"/>
      </c>
      <c r="O27" s="39">
        <f t="shared" si="3"/>
      </c>
      <c r="S27" s="4">
        <v>11</v>
      </c>
    </row>
    <row r="28" spans="3:19" ht="12.75" customHeight="1">
      <c r="C28" s="41"/>
      <c r="D28" s="56"/>
      <c r="G28" s="30"/>
      <c r="S28" s="4">
        <v>10</v>
      </c>
    </row>
    <row r="29" spans="3:19" ht="12.75" customHeight="1">
      <c r="C29" s="41"/>
      <c r="D29" s="56"/>
      <c r="G29" s="30"/>
      <c r="S29" s="4">
        <v>9</v>
      </c>
    </row>
    <row r="30" spans="3:19" ht="12.75" customHeight="1">
      <c r="C30" s="41"/>
      <c r="D30" s="56"/>
      <c r="G30" s="30"/>
      <c r="S30" s="4">
        <v>8</v>
      </c>
    </row>
    <row r="31" spans="3:19" ht="12.75" customHeight="1">
      <c r="C31" s="41"/>
      <c r="D31" s="56"/>
      <c r="G31" s="30"/>
      <c r="S31" s="4">
        <v>7</v>
      </c>
    </row>
    <row r="32" spans="3:19" ht="12.75" customHeight="1">
      <c r="C32" s="41"/>
      <c r="D32" s="56"/>
      <c r="G32" s="30"/>
      <c r="S32" s="4">
        <v>6</v>
      </c>
    </row>
    <row r="33" spans="3:19" ht="12.75" customHeight="1">
      <c r="C33" s="41"/>
      <c r="D33" s="56"/>
      <c r="G33" s="30"/>
      <c r="S33" s="4">
        <v>5</v>
      </c>
    </row>
    <row r="34" spans="3:19" ht="12.75" customHeight="1">
      <c r="C34" s="41"/>
      <c r="D34" s="56"/>
      <c r="G34" s="30"/>
      <c r="S34" s="4">
        <v>4</v>
      </c>
    </row>
    <row r="35" spans="3:19" ht="12">
      <c r="C35" s="41"/>
      <c r="D35" s="56"/>
      <c r="G35" s="30"/>
      <c r="S35" s="4">
        <v>3</v>
      </c>
    </row>
    <row r="36" spans="3:19" ht="12">
      <c r="C36" s="41"/>
      <c r="D36" s="56"/>
      <c r="G36" s="30"/>
      <c r="S36" s="4">
        <v>2</v>
      </c>
    </row>
    <row r="37" spans="3:19" ht="12">
      <c r="C37" s="41"/>
      <c r="D37" s="56"/>
      <c r="G37" s="30"/>
      <c r="S37" s="4">
        <v>1</v>
      </c>
    </row>
    <row r="38" spans="3:7" ht="12">
      <c r="C38" s="41"/>
      <c r="D38" s="56"/>
      <c r="G38" s="30"/>
    </row>
    <row r="39" spans="3:7" ht="12">
      <c r="C39" s="41"/>
      <c r="D39" s="56"/>
      <c r="G39" s="30"/>
    </row>
    <row r="40" spans="3:7" ht="12">
      <c r="C40" s="41"/>
      <c r="D40" s="56"/>
      <c r="G40" s="30"/>
    </row>
    <row r="41" spans="3:7" ht="12">
      <c r="C41" s="41"/>
      <c r="D41" s="56"/>
      <c r="G41" s="30"/>
    </row>
    <row r="42" spans="3:7" ht="12">
      <c r="C42" s="41"/>
      <c r="D42" s="56"/>
      <c r="G42" s="30"/>
    </row>
    <row r="43" spans="3:7" ht="12">
      <c r="C43" s="42"/>
      <c r="G43" s="30"/>
    </row>
    <row r="44" spans="3:7" ht="12">
      <c r="C44" s="42"/>
      <c r="G44" s="30"/>
    </row>
    <row r="45" spans="3:7" ht="12">
      <c r="C45" s="42"/>
      <c r="G45" s="30"/>
    </row>
    <row r="46" spans="3:7" ht="12">
      <c r="C46" s="42"/>
      <c r="G46" s="30"/>
    </row>
    <row r="47" spans="3:7" ht="12">
      <c r="C47" s="42"/>
      <c r="G47" s="30"/>
    </row>
    <row r="48" spans="3:7" ht="12">
      <c r="C48" s="42"/>
      <c r="G48" s="30"/>
    </row>
    <row r="49" spans="3:7" ht="12">
      <c r="C49" s="42"/>
      <c r="G49" s="30"/>
    </row>
    <row r="50" spans="3:7" ht="12">
      <c r="C50" s="42"/>
      <c r="G50" s="30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4"/>
  <headerFooter alignWithMargins="0">
    <oddFooter>&amp;L&amp;F &amp;A&amp;CAs of: &amp;T &amp;D&amp;RPage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50"/>
  <sheetViews>
    <sheetView zoomScalePageLayoutView="0" workbookViewId="0" topLeftCell="A1">
      <selection activeCell="C8" sqref="C8"/>
    </sheetView>
  </sheetViews>
  <sheetFormatPr defaultColWidth="8.8515625" defaultRowHeight="12.75"/>
  <cols>
    <col min="1" max="2" width="4.7109375" style="4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8.421875" style="39" customWidth="1"/>
    <col min="16" max="16" width="8.421875" style="4" customWidth="1"/>
    <col min="17" max="17" width="10.7109375" style="48" customWidth="1"/>
    <col min="18" max="19" width="8.4218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47" t="s">
        <v>144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146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/>
      <c r="C8" s="72"/>
      <c r="D8" s="72"/>
      <c r="E8" s="110"/>
      <c r="G8" s="30"/>
      <c r="K8" s="4">
        <f>IF(ISBLANK(G8),"",G8+H8+I8+J8)</f>
      </c>
      <c r="L8" s="117">
        <f aca="true" t="shared" si="0" ref="L8:L27">IF(Q8&gt;0,Q8-E8,"")</f>
      </c>
      <c r="M8" s="10">
        <f aca="true" t="shared" si="1" ref="M8:M27">IF(Q8&gt;0,L8-L$8,"")</f>
      </c>
      <c r="N8" s="4">
        <f aca="true" t="shared" si="2" ref="N8:N27">IF(Q8&gt;0,S8,"")</f>
      </c>
      <c r="P8" s="4">
        <f>B8</f>
        <v>0</v>
      </c>
      <c r="S8" s="4">
        <v>50</v>
      </c>
    </row>
    <row r="9" spans="3:19" ht="12.75" customHeight="1">
      <c r="C9" s="43"/>
      <c r="D9" s="57"/>
      <c r="G9" s="30"/>
      <c r="L9" s="26">
        <f t="shared" si="0"/>
      </c>
      <c r="M9" s="10">
        <f t="shared" si="1"/>
      </c>
      <c r="N9" s="4">
        <f t="shared" si="2"/>
      </c>
      <c r="O9" s="39">
        <f aca="true" t="shared" si="3" ref="O9:O27">IF(Q9&gt;0,2-(L9/((L$8+L$9+L$10)/3)),"")</f>
      </c>
      <c r="S9" s="4">
        <v>46</v>
      </c>
    </row>
    <row r="10" spans="3:19" ht="12.75" customHeight="1">
      <c r="C10" s="41"/>
      <c r="D10" s="56"/>
      <c r="G10" s="30"/>
      <c r="L10" s="26">
        <f t="shared" si="0"/>
      </c>
      <c r="M10" s="10">
        <f t="shared" si="1"/>
      </c>
      <c r="N10" s="4">
        <f t="shared" si="2"/>
      </c>
      <c r="O10" s="39">
        <f t="shared" si="3"/>
      </c>
      <c r="S10" s="4">
        <v>43</v>
      </c>
    </row>
    <row r="11" spans="3:19" ht="12.75" customHeight="1">
      <c r="C11" s="41"/>
      <c r="D11" s="56"/>
      <c r="G11" s="30"/>
      <c r="L11" s="26">
        <f t="shared" si="0"/>
      </c>
      <c r="M11" s="10">
        <f t="shared" si="1"/>
      </c>
      <c r="N11" s="4">
        <f t="shared" si="2"/>
      </c>
      <c r="O11" s="39">
        <f t="shared" si="3"/>
      </c>
      <c r="S11" s="4">
        <v>40</v>
      </c>
    </row>
    <row r="12" spans="3:19" ht="12.75" customHeight="1">
      <c r="C12" s="41"/>
      <c r="D12" s="56"/>
      <c r="G12" s="30"/>
      <c r="L12" s="26">
        <f t="shared" si="0"/>
      </c>
      <c r="M12" s="10">
        <f t="shared" si="1"/>
      </c>
      <c r="N12" s="4">
        <f t="shared" si="2"/>
      </c>
      <c r="O12" s="39">
        <f t="shared" si="3"/>
      </c>
      <c r="S12" s="4">
        <v>37</v>
      </c>
    </row>
    <row r="13" spans="3:19" ht="12.75" customHeight="1">
      <c r="C13" s="41"/>
      <c r="D13" s="56"/>
      <c r="G13" s="30"/>
      <c r="L13" s="26">
        <f t="shared" si="0"/>
      </c>
      <c r="M13" s="10">
        <f t="shared" si="1"/>
      </c>
      <c r="N13" s="4">
        <f t="shared" si="2"/>
      </c>
      <c r="O13" s="39">
        <f t="shared" si="3"/>
      </c>
      <c r="S13" s="4">
        <v>34</v>
      </c>
    </row>
    <row r="14" spans="3:19" ht="12.75" customHeight="1">
      <c r="C14" s="41"/>
      <c r="D14" s="56"/>
      <c r="G14" s="30"/>
      <c r="L14" s="26">
        <f t="shared" si="0"/>
      </c>
      <c r="M14" s="10">
        <f t="shared" si="1"/>
      </c>
      <c r="N14" s="4">
        <f t="shared" si="2"/>
      </c>
      <c r="O14" s="39">
        <f t="shared" si="3"/>
      </c>
      <c r="S14" s="4">
        <v>32</v>
      </c>
    </row>
    <row r="15" spans="3:19" ht="12.75" customHeight="1">
      <c r="C15" s="41"/>
      <c r="D15" s="56"/>
      <c r="G15" s="30"/>
      <c r="L15" s="26">
        <f t="shared" si="0"/>
      </c>
      <c r="M15" s="10">
        <f t="shared" si="1"/>
      </c>
      <c r="N15" s="4">
        <f t="shared" si="2"/>
      </c>
      <c r="O15" s="39">
        <f t="shared" si="3"/>
      </c>
      <c r="S15" s="4">
        <v>30</v>
      </c>
    </row>
    <row r="16" spans="3:19" ht="12.75" customHeight="1">
      <c r="C16" s="41"/>
      <c r="D16" s="56"/>
      <c r="G16" s="30"/>
      <c r="L16" s="26">
        <f t="shared" si="0"/>
      </c>
      <c r="M16" s="10">
        <f t="shared" si="1"/>
      </c>
      <c r="N16" s="4">
        <f t="shared" si="2"/>
      </c>
      <c r="O16" s="39">
        <f t="shared" si="3"/>
      </c>
      <c r="S16" s="4">
        <v>28</v>
      </c>
    </row>
    <row r="17" spans="3:19" ht="12.75" customHeight="1">
      <c r="C17" s="41"/>
      <c r="D17" s="56"/>
      <c r="G17" s="30"/>
      <c r="L17" s="26">
        <f t="shared" si="0"/>
      </c>
      <c r="M17" s="10">
        <f t="shared" si="1"/>
      </c>
      <c r="N17" s="4">
        <f t="shared" si="2"/>
      </c>
      <c r="O17" s="39">
        <f t="shared" si="3"/>
      </c>
      <c r="S17" s="4">
        <v>26</v>
      </c>
    </row>
    <row r="18" spans="3:19" ht="12.75" customHeight="1">
      <c r="C18" s="41"/>
      <c r="D18" s="56"/>
      <c r="G18" s="30"/>
      <c r="L18" s="26">
        <f t="shared" si="0"/>
      </c>
      <c r="M18" s="10">
        <f t="shared" si="1"/>
      </c>
      <c r="N18" s="4">
        <f t="shared" si="2"/>
      </c>
      <c r="O18" s="39">
        <f t="shared" si="3"/>
      </c>
      <c r="S18" s="4">
        <v>24</v>
      </c>
    </row>
    <row r="19" spans="3:19" ht="12.75" customHeight="1">
      <c r="C19" s="41"/>
      <c r="D19" s="56"/>
      <c r="G19" s="30"/>
      <c r="L19" s="26">
        <f t="shared" si="0"/>
      </c>
      <c r="M19" s="10">
        <f t="shared" si="1"/>
      </c>
      <c r="N19" s="4">
        <f t="shared" si="2"/>
      </c>
      <c r="O19" s="39">
        <f t="shared" si="3"/>
      </c>
      <c r="S19" s="4">
        <v>22</v>
      </c>
    </row>
    <row r="20" spans="3:19" ht="12.75" customHeight="1">
      <c r="C20" s="41"/>
      <c r="D20" s="56"/>
      <c r="G20" s="30"/>
      <c r="L20" s="26">
        <f t="shared" si="0"/>
      </c>
      <c r="M20" s="10">
        <f t="shared" si="1"/>
      </c>
      <c r="N20" s="4">
        <f t="shared" si="2"/>
      </c>
      <c r="O20" s="39">
        <f t="shared" si="3"/>
      </c>
      <c r="S20" s="4">
        <v>20</v>
      </c>
    </row>
    <row r="21" spans="3:19" ht="12.75" customHeight="1">
      <c r="C21" s="41"/>
      <c r="D21" s="56"/>
      <c r="G21" s="30"/>
      <c r="L21" s="26">
        <f t="shared" si="0"/>
      </c>
      <c r="M21" s="10">
        <f t="shared" si="1"/>
      </c>
      <c r="N21" s="4">
        <f t="shared" si="2"/>
      </c>
      <c r="O21" s="39">
        <f t="shared" si="3"/>
      </c>
      <c r="S21" s="4">
        <v>18</v>
      </c>
    </row>
    <row r="22" spans="3:19" ht="12.75" customHeight="1">
      <c r="C22" s="41"/>
      <c r="D22" s="56"/>
      <c r="G22" s="30"/>
      <c r="L22" s="26">
        <f t="shared" si="0"/>
      </c>
      <c r="M22" s="10">
        <f t="shared" si="1"/>
      </c>
      <c r="N22" s="4">
        <f t="shared" si="2"/>
      </c>
      <c r="O22" s="39">
        <f t="shared" si="3"/>
      </c>
      <c r="S22" s="4">
        <v>16</v>
      </c>
    </row>
    <row r="23" spans="3:19" ht="12.75" customHeight="1">
      <c r="C23" s="41"/>
      <c r="D23" s="56"/>
      <c r="G23" s="30"/>
      <c r="L23" s="26">
        <f t="shared" si="0"/>
      </c>
      <c r="M23" s="10">
        <f t="shared" si="1"/>
      </c>
      <c r="N23" s="4">
        <f t="shared" si="2"/>
      </c>
      <c r="O23" s="39">
        <f t="shared" si="3"/>
      </c>
      <c r="S23" s="4">
        <v>15</v>
      </c>
    </row>
    <row r="24" spans="3:19" ht="12.75" customHeight="1">
      <c r="C24" s="41"/>
      <c r="D24" s="56"/>
      <c r="G24" s="30"/>
      <c r="L24" s="26">
        <f t="shared" si="0"/>
      </c>
      <c r="M24" s="10">
        <f t="shared" si="1"/>
      </c>
      <c r="N24" s="4">
        <f t="shared" si="2"/>
      </c>
      <c r="O24" s="39">
        <f t="shared" si="3"/>
      </c>
      <c r="S24" s="4">
        <v>14</v>
      </c>
    </row>
    <row r="25" spans="3:19" ht="12.75" customHeight="1">
      <c r="C25" s="41"/>
      <c r="D25" s="56"/>
      <c r="G25" s="30"/>
      <c r="L25" s="26">
        <f t="shared" si="0"/>
      </c>
      <c r="M25" s="10">
        <f t="shared" si="1"/>
      </c>
      <c r="N25" s="4">
        <f t="shared" si="2"/>
      </c>
      <c r="O25" s="39">
        <f t="shared" si="3"/>
      </c>
      <c r="S25" s="4">
        <v>13</v>
      </c>
    </row>
    <row r="26" spans="3:19" ht="12.75" customHeight="1">
      <c r="C26" s="41"/>
      <c r="D26" s="56"/>
      <c r="G26" s="30"/>
      <c r="L26" s="26">
        <f t="shared" si="0"/>
      </c>
      <c r="M26" s="10">
        <f t="shared" si="1"/>
      </c>
      <c r="N26" s="4">
        <f t="shared" si="2"/>
      </c>
      <c r="O26" s="39">
        <f t="shared" si="3"/>
      </c>
      <c r="S26" s="4">
        <v>12</v>
      </c>
    </row>
    <row r="27" spans="3:19" ht="12.75" customHeight="1">
      <c r="C27" s="41"/>
      <c r="D27" s="56"/>
      <c r="G27" s="30"/>
      <c r="L27" s="26">
        <f t="shared" si="0"/>
      </c>
      <c r="M27" s="10">
        <f t="shared" si="1"/>
      </c>
      <c r="N27" s="4">
        <f t="shared" si="2"/>
      </c>
      <c r="O27" s="39">
        <f t="shared" si="3"/>
      </c>
      <c r="S27" s="4">
        <v>11</v>
      </c>
    </row>
    <row r="28" spans="3:19" ht="12.75" customHeight="1">
      <c r="C28" s="41"/>
      <c r="D28" s="56"/>
      <c r="G28" s="30"/>
      <c r="S28" s="4">
        <v>10</v>
      </c>
    </row>
    <row r="29" spans="3:19" ht="12.75" customHeight="1">
      <c r="C29" s="41"/>
      <c r="D29" s="56"/>
      <c r="G29" s="30"/>
      <c r="S29" s="4">
        <v>9</v>
      </c>
    </row>
    <row r="30" spans="3:19" ht="12.75" customHeight="1">
      <c r="C30" s="41"/>
      <c r="D30" s="56"/>
      <c r="G30" s="30"/>
      <c r="S30" s="4">
        <v>8</v>
      </c>
    </row>
    <row r="31" spans="3:19" ht="12.75" customHeight="1">
      <c r="C31" s="41"/>
      <c r="D31" s="56"/>
      <c r="G31" s="30"/>
      <c r="S31" s="4">
        <v>7</v>
      </c>
    </row>
    <row r="32" spans="3:19" ht="12.75" customHeight="1">
      <c r="C32" s="41"/>
      <c r="D32" s="56"/>
      <c r="G32" s="30"/>
      <c r="S32" s="4">
        <v>6</v>
      </c>
    </row>
    <row r="33" spans="3:19" ht="12.75" customHeight="1">
      <c r="C33" s="41"/>
      <c r="D33" s="56"/>
      <c r="G33" s="30"/>
      <c r="S33" s="4">
        <v>5</v>
      </c>
    </row>
    <row r="34" spans="3:19" ht="12.75" customHeight="1">
      <c r="C34" s="41"/>
      <c r="D34" s="56"/>
      <c r="G34" s="30"/>
      <c r="S34" s="4">
        <v>4</v>
      </c>
    </row>
    <row r="35" spans="3:19" ht="12">
      <c r="C35" s="41"/>
      <c r="D35" s="56"/>
      <c r="G35" s="30"/>
      <c r="S35" s="4">
        <v>3</v>
      </c>
    </row>
    <row r="36" spans="3:19" ht="12">
      <c r="C36" s="41"/>
      <c r="D36" s="56"/>
      <c r="G36" s="30"/>
      <c r="S36" s="4">
        <v>2</v>
      </c>
    </row>
    <row r="37" spans="3:19" ht="12">
      <c r="C37" s="41"/>
      <c r="D37" s="56"/>
      <c r="G37" s="30"/>
      <c r="S37" s="4">
        <v>1</v>
      </c>
    </row>
    <row r="38" spans="3:7" ht="12">
      <c r="C38" s="41"/>
      <c r="D38" s="56"/>
      <c r="G38" s="30"/>
    </row>
    <row r="39" spans="3:7" ht="12">
      <c r="C39" s="41"/>
      <c r="D39" s="56"/>
      <c r="G39" s="30"/>
    </row>
    <row r="40" spans="3:7" ht="12">
      <c r="C40" s="41"/>
      <c r="D40" s="56"/>
      <c r="G40" s="30"/>
    </row>
    <row r="41" spans="3:7" ht="12">
      <c r="C41" s="41"/>
      <c r="D41" s="56"/>
      <c r="G41" s="30"/>
    </row>
    <row r="42" spans="3:7" ht="12">
      <c r="C42" s="41"/>
      <c r="D42" s="56"/>
      <c r="G42" s="30"/>
    </row>
    <row r="43" spans="3:7" ht="12">
      <c r="C43" s="42"/>
      <c r="G43" s="30"/>
    </row>
    <row r="44" spans="3:7" ht="12">
      <c r="C44" s="42"/>
      <c r="G44" s="30"/>
    </row>
    <row r="45" spans="3:7" ht="12">
      <c r="C45" s="42"/>
      <c r="G45" s="30"/>
    </row>
    <row r="46" spans="3:7" ht="12">
      <c r="C46" s="42"/>
      <c r="G46" s="30"/>
    </row>
    <row r="47" spans="3:7" ht="12">
      <c r="C47" s="42"/>
      <c r="G47" s="30"/>
    </row>
    <row r="48" spans="3:7" ht="12">
      <c r="C48" s="42"/>
      <c r="G48" s="30"/>
    </row>
    <row r="49" spans="3:7" ht="12">
      <c r="C49" s="42"/>
      <c r="G49" s="30"/>
    </row>
    <row r="50" spans="3:7" ht="12">
      <c r="C50" s="42"/>
      <c r="G50" s="30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4"/>
  <headerFooter alignWithMargins="0">
    <oddFooter>&amp;L&amp;F &amp;A&amp;CAs of: &amp;T &amp;D&amp;RPage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125" zoomScaleNormal="125" zoomScalePageLayoutView="0" workbookViewId="0" topLeftCell="A1">
      <selection activeCell="C7" sqref="C7"/>
    </sheetView>
  </sheetViews>
  <sheetFormatPr defaultColWidth="8.8515625" defaultRowHeight="12.75"/>
  <cols>
    <col min="1" max="1" width="5.7109375" style="0" bestFit="1" customWidth="1"/>
    <col min="2" max="2" width="20.28125" style="0" bestFit="1" customWidth="1"/>
    <col min="3" max="3" width="19.8515625" style="0" customWidth="1"/>
    <col min="4" max="4" width="10.28125" style="0" bestFit="1" customWidth="1"/>
    <col min="5" max="5" width="8.28125" style="0" customWidth="1"/>
    <col min="6" max="6" width="11.140625" style="133" customWidth="1"/>
    <col min="7" max="7" width="16.28125" style="139" customWidth="1"/>
    <col min="8" max="13" width="8.8515625" style="0" customWidth="1"/>
    <col min="14" max="14" width="16.8515625" style="0" customWidth="1"/>
  </cols>
  <sheetData>
    <row r="1" spans="1:7" ht="12">
      <c r="A1" s="65" t="s">
        <v>128</v>
      </c>
      <c r="B1" s="64" t="s">
        <v>87</v>
      </c>
      <c r="C1" s="70" t="s">
        <v>130</v>
      </c>
      <c r="D1" s="65" t="s">
        <v>141</v>
      </c>
      <c r="E1" s="65" t="s">
        <v>140</v>
      </c>
      <c r="F1" s="137" t="s">
        <v>23</v>
      </c>
      <c r="G1" s="140" t="s">
        <v>142</v>
      </c>
    </row>
    <row r="2" spans="1:7" ht="12">
      <c r="A2" s="86"/>
      <c r="B2" s="85"/>
      <c r="C2" s="136"/>
      <c r="D2" s="86"/>
      <c r="E2" s="86"/>
      <c r="F2" s="138"/>
      <c r="G2" s="141"/>
    </row>
    <row r="3" spans="1:7" ht="12">
      <c r="A3" s="86"/>
      <c r="B3" s="85" t="s">
        <v>24</v>
      </c>
      <c r="C3" s="136"/>
      <c r="D3" s="86"/>
      <c r="E3" s="86"/>
      <c r="F3" s="138"/>
      <c r="G3" s="141"/>
    </row>
    <row r="4" spans="1:7" ht="13.5">
      <c r="A4" s="4"/>
      <c r="B4" s="126" t="s">
        <v>159</v>
      </c>
      <c r="C4" s="58" t="s">
        <v>60</v>
      </c>
      <c r="D4" s="69">
        <v>1.012</v>
      </c>
      <c r="E4" s="39">
        <v>1.0373774620019622</v>
      </c>
      <c r="F4" s="133">
        <v>1.0561</v>
      </c>
      <c r="G4" s="139">
        <f>E4+F4</f>
        <v>2.093477462001962</v>
      </c>
    </row>
    <row r="5" spans="1:7" ht="13.5">
      <c r="A5" s="4"/>
      <c r="B5" s="126" t="s">
        <v>0</v>
      </c>
      <c r="C5" s="62" t="s">
        <v>61</v>
      </c>
      <c r="D5" s="69">
        <v>1.0097</v>
      </c>
      <c r="E5" s="39">
        <v>1.0161705189315533</v>
      </c>
      <c r="F5" s="133">
        <v>0.9792</v>
      </c>
      <c r="G5" s="139">
        <f>D5+E5</f>
        <v>2.025870518931553</v>
      </c>
    </row>
    <row r="6" spans="1:7" ht="13.5">
      <c r="A6" s="4"/>
      <c r="B6" s="126" t="s">
        <v>2</v>
      </c>
      <c r="C6" s="62"/>
      <c r="D6" s="69">
        <v>0.9801</v>
      </c>
      <c r="E6" s="39">
        <v>0.9111071139491036</v>
      </c>
      <c r="F6" s="133">
        <v>0.9648</v>
      </c>
      <c r="G6" s="139">
        <f>D6+F6</f>
        <v>1.9449</v>
      </c>
    </row>
    <row r="7" spans="1:7" ht="13.5">
      <c r="A7" s="4"/>
      <c r="B7" s="126" t="s">
        <v>5</v>
      </c>
      <c r="C7" s="58"/>
      <c r="D7" s="69">
        <v>0.9338</v>
      </c>
      <c r="E7" s="39">
        <v>0.9354438348772696</v>
      </c>
      <c r="F7" s="133">
        <v>0.9367</v>
      </c>
      <c r="G7" s="139">
        <f>E7+F7</f>
        <v>1.8721438348772694</v>
      </c>
    </row>
    <row r="8" spans="1:7" ht="13.5">
      <c r="A8" s="4"/>
      <c r="B8" s="126" t="s">
        <v>10</v>
      </c>
      <c r="C8" s="58"/>
      <c r="D8" s="69">
        <v>0.8813</v>
      </c>
      <c r="E8" s="39">
        <v>0.9464520190664847</v>
      </c>
      <c r="F8" s="133">
        <v>0.8989</v>
      </c>
      <c r="G8" s="139">
        <f>E8+F8</f>
        <v>1.8453520190664847</v>
      </c>
    </row>
    <row r="9" spans="1:7" ht="13.5">
      <c r="A9" s="4"/>
      <c r="B9" s="126" t="s">
        <v>4</v>
      </c>
      <c r="C9" s="58"/>
      <c r="D9" s="69">
        <v>0.9346</v>
      </c>
      <c r="E9" s="39">
        <v>0.9065743322241402</v>
      </c>
      <c r="F9" s="133">
        <v>0.8897</v>
      </c>
      <c r="G9" s="139">
        <f>D9+E9</f>
        <v>1.8411743322241403</v>
      </c>
    </row>
    <row r="10" spans="2:7" ht="13.5">
      <c r="B10" s="126" t="s">
        <v>19</v>
      </c>
      <c r="D10" s="135">
        <v>0.8162999999999999</v>
      </c>
      <c r="E10" s="39">
        <v>0.8888209371346667</v>
      </c>
      <c r="F10" s="135">
        <v>0.9144</v>
      </c>
      <c r="G10" s="139">
        <f>E10+F10</f>
        <v>1.8032209371346668</v>
      </c>
    </row>
    <row r="11" spans="2:7" ht="13.5">
      <c r="B11" s="126" t="s">
        <v>12</v>
      </c>
      <c r="D11" s="134">
        <v>0.8804000000000001</v>
      </c>
      <c r="E11" s="39">
        <v>0.8981023473334269</v>
      </c>
      <c r="F11" s="139">
        <v>0.8818</v>
      </c>
      <c r="G11" s="139">
        <f>E11+F11</f>
        <v>1.7799023473334268</v>
      </c>
    </row>
    <row r="12" spans="1:7" ht="13.5">
      <c r="A12" s="4"/>
      <c r="B12" s="126" t="s">
        <v>6</v>
      </c>
      <c r="C12" s="58"/>
      <c r="D12" s="135">
        <v>0.9037</v>
      </c>
      <c r="E12" s="39">
        <v>0.7984890727583385</v>
      </c>
      <c r="F12" s="135">
        <v>0.8601</v>
      </c>
      <c r="G12" s="139">
        <f>D12+F12</f>
        <v>1.7637999999999998</v>
      </c>
    </row>
    <row r="13" spans="1:7" ht="13.5">
      <c r="A13" s="4"/>
      <c r="B13" s="126" t="s">
        <v>14</v>
      </c>
      <c r="C13" s="58"/>
      <c r="D13" s="69">
        <v>0.8804</v>
      </c>
      <c r="E13" s="39">
        <v>0.8494289054771107</v>
      </c>
      <c r="F13" s="139">
        <v>0.7989</v>
      </c>
      <c r="G13" s="139">
        <f>D13+E13</f>
        <v>1.7298289054771105</v>
      </c>
    </row>
    <row r="14" spans="1:7" ht="13.5">
      <c r="A14" s="4"/>
      <c r="B14" s="126" t="s">
        <v>8</v>
      </c>
      <c r="C14" s="58"/>
      <c r="D14" s="69">
        <v>0.89</v>
      </c>
      <c r="E14" s="39">
        <v>0.7831639535929567</v>
      </c>
      <c r="F14" s="135">
        <v>0.8324</v>
      </c>
      <c r="G14" s="139">
        <f>D14+F14</f>
        <v>1.7224</v>
      </c>
    </row>
    <row r="15" spans="1:7" ht="13.5">
      <c r="A15" s="4"/>
      <c r="B15" s="126" t="s">
        <v>17</v>
      </c>
      <c r="C15" s="62"/>
      <c r="D15" s="69">
        <v>0.827</v>
      </c>
      <c r="E15" s="39">
        <v>0.8515334112780135</v>
      </c>
      <c r="F15" s="135">
        <v>0.8469</v>
      </c>
      <c r="G15" s="139">
        <f>E15+F15</f>
        <v>1.6984334112780135</v>
      </c>
    </row>
    <row r="16" spans="1:7" ht="12">
      <c r="A16" s="4"/>
      <c r="B16" s="128" t="s">
        <v>22</v>
      </c>
      <c r="C16" s="62"/>
      <c r="D16" s="69">
        <v>0.7624</v>
      </c>
      <c r="E16" s="39">
        <v>0.8232035254969681</v>
      </c>
      <c r="F16" s="135">
        <v>0.7726</v>
      </c>
      <c r="G16" s="139">
        <f>E16+F16</f>
        <v>1.595803525496968</v>
      </c>
    </row>
    <row r="17" spans="1:7" ht="13.5">
      <c r="A17" s="4"/>
      <c r="B17" s="126" t="s">
        <v>21</v>
      </c>
      <c r="C17" s="62"/>
      <c r="D17" s="69">
        <v>0.7895</v>
      </c>
      <c r="E17" s="39">
        <v>0.7668135623707752</v>
      </c>
      <c r="F17" s="135">
        <v>0.8665</v>
      </c>
      <c r="G17" s="139">
        <f>D17+F16</f>
        <v>1.5621</v>
      </c>
    </row>
    <row r="18" spans="1:7" ht="13.5">
      <c r="A18" s="4"/>
      <c r="B18" s="126" t="s">
        <v>28</v>
      </c>
      <c r="C18" s="58"/>
      <c r="D18" s="69">
        <v>0.7446</v>
      </c>
      <c r="E18" s="39">
        <v>0.748142818598881</v>
      </c>
      <c r="F18" s="135">
        <v>0.6915</v>
      </c>
      <c r="G18" s="139">
        <f>E18+D18</f>
        <v>1.492742818598881</v>
      </c>
    </row>
    <row r="19" spans="1:6" ht="12">
      <c r="A19" s="4"/>
      <c r="B19" s="58"/>
      <c r="C19" s="58"/>
      <c r="D19" s="69"/>
      <c r="E19" s="69"/>
      <c r="F19" s="135"/>
    </row>
    <row r="20" spans="1:6" ht="13.5">
      <c r="A20" s="4"/>
      <c r="B20" s="132" t="s">
        <v>25</v>
      </c>
      <c r="C20" s="62"/>
      <c r="D20" s="69"/>
      <c r="E20" s="69"/>
      <c r="F20" s="135"/>
    </row>
    <row r="21" spans="1:7" ht="13.5">
      <c r="A21" s="4"/>
      <c r="B21" s="126" t="s">
        <v>41</v>
      </c>
      <c r="C21" s="58"/>
      <c r="D21" s="69">
        <v>1.049</v>
      </c>
      <c r="E21" s="69">
        <v>1.0877166358090236</v>
      </c>
      <c r="F21" s="135">
        <v>1.0109</v>
      </c>
      <c r="G21" s="139">
        <f>D21+E21</f>
        <v>2.1367166358090235</v>
      </c>
    </row>
    <row r="22" spans="1:7" ht="13.5">
      <c r="A22" s="4"/>
      <c r="B22" s="131" t="s">
        <v>43</v>
      </c>
      <c r="C22" s="58"/>
      <c r="D22" s="69">
        <v>0.9861</v>
      </c>
      <c r="E22" s="69">
        <v>0.9817282301878762</v>
      </c>
      <c r="F22" s="135">
        <v>0.959</v>
      </c>
      <c r="G22" s="139">
        <f>D22+E22</f>
        <v>1.9678282301878762</v>
      </c>
    </row>
    <row r="23" spans="1:7" ht="13.5">
      <c r="A23" s="4"/>
      <c r="B23" s="126" t="s">
        <v>63</v>
      </c>
      <c r="C23" s="62"/>
      <c r="D23" s="69">
        <v>0.5845</v>
      </c>
      <c r="E23" s="69">
        <v>0.9274137250735996</v>
      </c>
      <c r="F23" s="135">
        <v>0.9955</v>
      </c>
      <c r="G23" s="139">
        <f>E23+F23</f>
        <v>1.9229137250735997</v>
      </c>
    </row>
    <row r="24" spans="1:7" ht="12">
      <c r="A24" s="4"/>
      <c r="B24" s="127" t="s">
        <v>46</v>
      </c>
      <c r="C24" s="58"/>
      <c r="D24" s="69">
        <v>0.918</v>
      </c>
      <c r="E24" s="69">
        <v>0.8645855464837593</v>
      </c>
      <c r="F24" s="135">
        <v>0.9936</v>
      </c>
      <c r="G24" s="139">
        <f>D24+F24</f>
        <v>1.9116</v>
      </c>
    </row>
    <row r="25" spans="1:7" ht="13.5">
      <c r="A25" s="4"/>
      <c r="B25" s="126" t="s">
        <v>44</v>
      </c>
      <c r="C25" s="62"/>
      <c r="D25" s="69">
        <v>0.9649</v>
      </c>
      <c r="E25" s="69">
        <v>0.9305551340031</v>
      </c>
      <c r="F25" s="135">
        <v>0.9249</v>
      </c>
      <c r="G25" s="139">
        <f>D25+E25</f>
        <v>1.8954551340030998</v>
      </c>
    </row>
    <row r="26" spans="1:7" ht="13.5">
      <c r="A26" s="4"/>
      <c r="B26" s="126" t="s">
        <v>48</v>
      </c>
      <c r="C26" s="58"/>
      <c r="D26" s="69">
        <v>0.9059</v>
      </c>
      <c r="E26" s="69">
        <v>0.8711870580022278</v>
      </c>
      <c r="F26" s="135">
        <v>0.9691</v>
      </c>
      <c r="G26" s="139">
        <f>D26+F26</f>
        <v>1.875</v>
      </c>
    </row>
    <row r="27" spans="1:7" ht="13.5">
      <c r="A27" s="4"/>
      <c r="B27" s="126" t="s">
        <v>49</v>
      </c>
      <c r="C27" s="58"/>
      <c r="D27" s="69">
        <v>0.9034</v>
      </c>
      <c r="E27" s="69">
        <v>0.9109327101101703</v>
      </c>
      <c r="F27" s="135">
        <v>0.9581</v>
      </c>
      <c r="G27" s="139">
        <f>E27+F27</f>
        <v>1.8690327101101702</v>
      </c>
    </row>
    <row r="28" spans="1:7" ht="13.5">
      <c r="A28" s="4"/>
      <c r="B28" s="126" t="s">
        <v>51</v>
      </c>
      <c r="C28" s="58"/>
      <c r="D28" s="69">
        <v>0.8727</v>
      </c>
      <c r="E28" s="69">
        <v>0.865313989134066</v>
      </c>
      <c r="F28" s="135">
        <v>0.9623</v>
      </c>
      <c r="G28" s="139">
        <f>D28+F28</f>
        <v>1.835</v>
      </c>
    </row>
    <row r="29" spans="1:7" ht="13.5">
      <c r="A29" s="4"/>
      <c r="B29" s="126" t="s">
        <v>55</v>
      </c>
      <c r="C29" s="58"/>
      <c r="D29" s="69">
        <v>0.8039</v>
      </c>
      <c r="E29" s="69">
        <v>0.8096336540504292</v>
      </c>
      <c r="F29" s="135">
        <v>0.9684</v>
      </c>
      <c r="G29" s="139">
        <f>E29+F29</f>
        <v>1.7780336540504291</v>
      </c>
    </row>
    <row r="30" spans="1:7" ht="13.5">
      <c r="A30" s="4"/>
      <c r="B30" s="126" t="s">
        <v>56</v>
      </c>
      <c r="C30" s="62"/>
      <c r="D30" s="69">
        <v>0.9034</v>
      </c>
      <c r="E30" s="69">
        <v>0.8357665341305653</v>
      </c>
      <c r="F30" s="135">
        <v>0.8525</v>
      </c>
      <c r="G30" s="139">
        <f>D30+F30</f>
        <v>1.7559</v>
      </c>
    </row>
    <row r="31" spans="1:7" ht="13.5">
      <c r="A31" s="4"/>
      <c r="B31" s="126" t="s">
        <v>53</v>
      </c>
      <c r="C31" s="62"/>
      <c r="D31" s="69">
        <v>0.833</v>
      </c>
      <c r="E31" s="69">
        <v>0.8798828421403806</v>
      </c>
      <c r="F31" s="135">
        <v>0.8551</v>
      </c>
      <c r="G31" s="139">
        <f>E31+F31</f>
        <v>1.7349828421403806</v>
      </c>
    </row>
    <row r="32" spans="1:7" ht="13.5">
      <c r="A32" s="4"/>
      <c r="B32" s="126" t="s">
        <v>57</v>
      </c>
      <c r="C32" s="58"/>
      <c r="D32" s="69">
        <v>0.7824</v>
      </c>
      <c r="E32" s="69">
        <v>0.7552280936048819</v>
      </c>
      <c r="F32" s="135">
        <v>0.8688</v>
      </c>
      <c r="G32" s="139">
        <f>D32+F32</f>
        <v>1.6512</v>
      </c>
    </row>
    <row r="33" spans="1:7" ht="13.5">
      <c r="A33" s="4"/>
      <c r="B33" s="126" t="s">
        <v>58</v>
      </c>
      <c r="C33" s="58"/>
      <c r="D33" s="69">
        <v>0.7727</v>
      </c>
      <c r="E33" s="69">
        <v>0.8299389929280117</v>
      </c>
      <c r="F33" s="135">
        <v>0.7937</v>
      </c>
      <c r="G33" s="139">
        <f>E33+F33</f>
        <v>1.6236389929280115</v>
      </c>
    </row>
    <row r="34" spans="1:7" ht="13.5">
      <c r="A34" s="4"/>
      <c r="B34" s="126" t="s">
        <v>59</v>
      </c>
      <c r="C34" s="62"/>
      <c r="D34" s="69">
        <v>0.6135</v>
      </c>
      <c r="E34" s="69">
        <v>0.7620572434515891</v>
      </c>
      <c r="F34" s="135">
        <v>0.7356</v>
      </c>
      <c r="G34" s="139">
        <f>E34+F34</f>
        <v>1.4976572434515891</v>
      </c>
    </row>
    <row r="36" ht="13.5">
      <c r="B36" s="132" t="s">
        <v>26</v>
      </c>
    </row>
    <row r="37" spans="1:7" ht="13.5">
      <c r="A37" s="4"/>
      <c r="B37" s="126" t="s">
        <v>159</v>
      </c>
      <c r="C37" s="62"/>
      <c r="D37" s="69">
        <v>1.058</v>
      </c>
      <c r="E37" s="69">
        <v>1.0770862434683333</v>
      </c>
      <c r="F37" s="135">
        <v>1.0939</v>
      </c>
      <c r="G37" s="139">
        <f>E37+F37</f>
        <v>2.1709862434683336</v>
      </c>
    </row>
    <row r="38" spans="1:7" ht="13.5">
      <c r="A38" s="4"/>
      <c r="B38" s="126" t="s">
        <v>5</v>
      </c>
      <c r="C38" s="58"/>
      <c r="D38" s="69">
        <v>0.9853</v>
      </c>
      <c r="E38" s="69">
        <v>0.9793574421853324</v>
      </c>
      <c r="F38" s="135">
        <v>0.9794</v>
      </c>
      <c r="G38" s="139">
        <f>D38+E38</f>
        <v>1.9646574421853322</v>
      </c>
    </row>
    <row r="39" spans="1:7" ht="13.5">
      <c r="A39" s="4"/>
      <c r="B39" s="126" t="s">
        <v>12</v>
      </c>
      <c r="C39" s="66"/>
      <c r="D39" s="69">
        <v>0.9345</v>
      </c>
      <c r="E39" s="69">
        <v>0.9435563143463346</v>
      </c>
      <c r="F39" s="135">
        <v>0.9267</v>
      </c>
      <c r="G39" s="139">
        <f>D39+E39</f>
        <v>1.8780563143463347</v>
      </c>
    </row>
    <row r="40" spans="1:7" ht="13.5">
      <c r="A40" s="4"/>
      <c r="B40" s="126" t="s">
        <v>6</v>
      </c>
      <c r="D40" s="69">
        <v>0.9567</v>
      </c>
      <c r="E40" s="133">
        <v>0.8480521496197211</v>
      </c>
      <c r="F40" s="135">
        <v>0.9058</v>
      </c>
      <c r="G40" s="139">
        <f>D40+F40</f>
        <v>1.8625</v>
      </c>
    </row>
    <row r="41" spans="1:7" ht="13.5">
      <c r="A41" s="4"/>
      <c r="B41" s="126" t="s">
        <v>14</v>
      </c>
      <c r="C41" s="58"/>
      <c r="D41" s="69">
        <v>0.9345</v>
      </c>
      <c r="E41" s="135">
        <v>0.8968906823943117</v>
      </c>
      <c r="F41" s="135">
        <v>0.8471</v>
      </c>
      <c r="G41" s="139">
        <f>D41+E41</f>
        <v>1.8313906823943116</v>
      </c>
    </row>
    <row r="42" spans="2:7" ht="13.5">
      <c r="B42" s="126" t="s">
        <v>8</v>
      </c>
      <c r="C42" s="58"/>
      <c r="D42" s="134">
        <v>0.9437</v>
      </c>
      <c r="E42" s="133">
        <v>0.833359201200258</v>
      </c>
      <c r="F42" s="133">
        <v>0.8793</v>
      </c>
      <c r="G42" s="139">
        <f>D42+F42</f>
        <v>1.823</v>
      </c>
    </row>
    <row r="43" spans="2:7" ht="13.5">
      <c r="B43" s="126" t="s">
        <v>17</v>
      </c>
      <c r="C43" s="62"/>
      <c r="D43" s="134">
        <v>0.8837</v>
      </c>
      <c r="E43" s="135">
        <v>0.8989083760153165</v>
      </c>
      <c r="F43" s="133">
        <v>0.8932</v>
      </c>
      <c r="G43" s="139">
        <f>E43+F43</f>
        <v>1.7921083760153165</v>
      </c>
    </row>
    <row r="44" spans="1:7" ht="13.5">
      <c r="A44" s="4"/>
      <c r="B44" s="126" t="s">
        <v>21</v>
      </c>
      <c r="C44" s="58"/>
      <c r="D44" s="69">
        <v>0.848</v>
      </c>
      <c r="E44" s="39">
        <v>0.8176832738372768</v>
      </c>
      <c r="F44" s="133">
        <v>0.912</v>
      </c>
      <c r="G44" s="139">
        <f>D44+F44</f>
        <v>1.76</v>
      </c>
    </row>
    <row r="45" spans="1:7" ht="12">
      <c r="A45" s="4"/>
      <c r="B45" s="128" t="s">
        <v>22</v>
      </c>
      <c r="D45" s="69">
        <v>0.8222</v>
      </c>
      <c r="E45" s="39">
        <v>0.8717471157328867</v>
      </c>
      <c r="F45" s="133">
        <v>0.8219</v>
      </c>
      <c r="G45" s="139">
        <f>D45+E45</f>
        <v>1.6939471157328867</v>
      </c>
    </row>
    <row r="46" spans="1:7" ht="13.5">
      <c r="A46" s="4"/>
      <c r="B46" s="126" t="s">
        <v>28</v>
      </c>
      <c r="C46" s="58"/>
      <c r="D46" s="69">
        <v>0.8053</v>
      </c>
      <c r="E46" s="39">
        <v>0.7997827099178039</v>
      </c>
      <c r="F46" s="133">
        <v>0.744</v>
      </c>
      <c r="G46" s="139">
        <f>D46+E46</f>
        <v>1.605082709917804</v>
      </c>
    </row>
    <row r="47" spans="1:5" ht="12">
      <c r="A47" s="4"/>
      <c r="B47" s="58"/>
      <c r="C47" s="58"/>
      <c r="D47" s="69"/>
      <c r="E47" s="39"/>
    </row>
    <row r="48" spans="1:5" ht="13.5">
      <c r="A48" s="4"/>
      <c r="B48" s="132" t="s">
        <v>27</v>
      </c>
      <c r="C48" s="62"/>
      <c r="D48" s="69"/>
      <c r="E48" s="39"/>
    </row>
    <row r="49" spans="1:7" ht="13.5">
      <c r="A49" s="4"/>
      <c r="B49" s="126" t="s">
        <v>41</v>
      </c>
      <c r="C49" s="58"/>
      <c r="D49" s="69">
        <v>1.1084</v>
      </c>
      <c r="E49" s="39">
        <v>1.1185630498533787</v>
      </c>
      <c r="F49" s="133">
        <v>1.0109</v>
      </c>
      <c r="G49" s="139">
        <f>D49+E49</f>
        <v>2.226963049853379</v>
      </c>
    </row>
    <row r="50" spans="1:7" ht="12">
      <c r="A50" s="4"/>
      <c r="B50" s="127" t="s">
        <v>46</v>
      </c>
      <c r="C50" s="62"/>
      <c r="D50" s="69">
        <v>0.9856</v>
      </c>
      <c r="E50" s="39">
        <v>0.9029765395894669</v>
      </c>
      <c r="F50" s="133">
        <v>0.9936</v>
      </c>
      <c r="G50" s="139">
        <f>D50+F50</f>
        <v>1.9792</v>
      </c>
    </row>
    <row r="51" spans="1:7" ht="13.5">
      <c r="A51" s="4"/>
      <c r="B51" s="126" t="s">
        <v>63</v>
      </c>
      <c r="C51" s="58"/>
      <c r="D51" s="69">
        <v>0.673</v>
      </c>
      <c r="E51" s="39">
        <v>0.9636803519061661</v>
      </c>
      <c r="F51" s="133">
        <v>0.9955</v>
      </c>
      <c r="G51" s="139">
        <f>E51+F51</f>
        <v>1.9591803519061661</v>
      </c>
    </row>
    <row r="52" spans="1:7" ht="13.5">
      <c r="A52" s="4"/>
      <c r="B52" s="126" t="s">
        <v>55</v>
      </c>
      <c r="D52" s="69">
        <v>0.8787</v>
      </c>
      <c r="E52" s="39">
        <v>0.8498826979472114</v>
      </c>
      <c r="F52" s="133">
        <v>0.9684</v>
      </c>
      <c r="G52" s="139">
        <f>D52+F52</f>
        <v>1.8471000000000002</v>
      </c>
    </row>
    <row r="53" spans="2:7" ht="13.5">
      <c r="B53" s="126" t="s">
        <v>53</v>
      </c>
      <c r="C53" s="58"/>
      <c r="D53" s="134">
        <v>0.906</v>
      </c>
      <c r="E53" s="39">
        <v>0.917756598240455</v>
      </c>
      <c r="F53" s="133">
        <v>0.8551</v>
      </c>
      <c r="G53" s="139">
        <f>D53+E53</f>
        <v>1.8237565982404549</v>
      </c>
    </row>
    <row r="54" spans="2:7" ht="13.5">
      <c r="B54" s="126" t="s">
        <v>57</v>
      </c>
      <c r="D54" s="134">
        <v>0.8584999999999999</v>
      </c>
      <c r="E54" s="39">
        <v>0.797316715542536</v>
      </c>
      <c r="F54" s="133">
        <v>0.8688</v>
      </c>
      <c r="G54" s="139">
        <f>D54+F54</f>
        <v>1.7273</v>
      </c>
    </row>
    <row r="55" spans="2:7" ht="13.5">
      <c r="B55" s="126" t="s">
        <v>59</v>
      </c>
      <c r="D55" s="134">
        <v>0.7001000000000001</v>
      </c>
      <c r="E55" s="39">
        <v>0.8039149560117282</v>
      </c>
      <c r="F55" s="133">
        <v>0.7356</v>
      </c>
      <c r="G55" s="139">
        <f>E55+F55</f>
        <v>1.5395149560117283</v>
      </c>
    </row>
  </sheetData>
  <sheetProtection/>
  <printOptions/>
  <pageMargins left="0.75" right="0.75" top="0.5" bottom="0.25" header="0.5" footer="0.5"/>
  <pageSetup fitToHeight="1" fitToWidth="1"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A4" sqref="A4:E4"/>
    </sheetView>
  </sheetViews>
  <sheetFormatPr defaultColWidth="8.8515625" defaultRowHeight="12.75"/>
  <cols>
    <col min="1" max="1" width="8.8515625" style="0" customWidth="1"/>
    <col min="2" max="2" width="29.421875" style="0" customWidth="1"/>
    <col min="3" max="3" width="28.7109375" style="0" customWidth="1"/>
    <col min="4" max="4" width="10.28125" style="0" customWidth="1"/>
    <col min="5" max="5" width="5.7109375" style="0" customWidth="1"/>
    <col min="6" max="6" width="7.7109375" style="0" customWidth="1"/>
    <col min="7" max="7" width="10.140625" style="0" bestFit="1" customWidth="1"/>
    <col min="8" max="8" width="8.421875" style="0" customWidth="1"/>
    <col min="9" max="9" width="10.421875" style="0" customWidth="1"/>
    <col min="10" max="10" width="6.140625" style="0" customWidth="1"/>
  </cols>
  <sheetData>
    <row r="1" spans="1:15" ht="23.25">
      <c r="A1" s="144" t="str">
        <f>+COVER!A1</f>
        <v>Junior/Youth World Team Trials &amp; MN Cup #5</v>
      </c>
      <c r="B1" s="144"/>
      <c r="C1" s="144"/>
      <c r="D1" s="144"/>
      <c r="E1" s="144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3.25">
      <c r="A2" s="146">
        <f>+COVER!A2</f>
        <v>41272</v>
      </c>
      <c r="B2" s="146"/>
      <c r="C2" s="146"/>
      <c r="D2" s="146"/>
      <c r="E2" s="146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3.25">
      <c r="A3" s="146" t="str">
        <f>+COVER!A3</f>
        <v>PURSUIT COMPETITION</v>
      </c>
      <c r="B3" s="146"/>
      <c r="C3" s="146"/>
      <c r="D3" s="146"/>
      <c r="E3" s="146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5">
      <c r="A4" s="147" t="s">
        <v>135</v>
      </c>
      <c r="B4" s="147"/>
      <c r="C4" s="147"/>
      <c r="D4" s="147"/>
      <c r="E4" s="147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2">
      <c r="A5" s="44" t="s">
        <v>131</v>
      </c>
      <c r="B5" s="38"/>
      <c r="C5" s="2"/>
      <c r="D5" s="2"/>
      <c r="E5" s="61" t="s">
        <v>155</v>
      </c>
      <c r="F5" s="28"/>
      <c r="G5" s="29"/>
      <c r="H5" s="29"/>
      <c r="I5" s="29"/>
      <c r="K5" s="5"/>
      <c r="L5" s="45"/>
      <c r="M5" s="9"/>
      <c r="O5" s="46"/>
    </row>
    <row r="6" spans="6:12" ht="12">
      <c r="F6" s="58"/>
      <c r="G6" s="58"/>
      <c r="H6" s="58"/>
      <c r="I6" s="58"/>
      <c r="J6" s="58"/>
      <c r="K6" s="58"/>
      <c r="L6" s="58"/>
    </row>
    <row r="7" spans="1:12" ht="12">
      <c r="A7" s="91" t="s">
        <v>128</v>
      </c>
      <c r="B7" s="91" t="s">
        <v>87</v>
      </c>
      <c r="C7" s="91" t="s">
        <v>133</v>
      </c>
      <c r="D7" s="91" t="s">
        <v>134</v>
      </c>
      <c r="E7" s="91" t="s">
        <v>128</v>
      </c>
      <c r="F7" s="85"/>
      <c r="G7" s="86"/>
      <c r="H7" s="86"/>
      <c r="I7" s="86"/>
      <c r="J7" s="58"/>
      <c r="K7" s="58"/>
      <c r="L7" s="58"/>
    </row>
    <row r="8" spans="1:12" ht="12">
      <c r="A8" s="63"/>
      <c r="B8" s="81"/>
      <c r="C8" s="82"/>
      <c r="D8" s="63"/>
      <c r="E8" s="63">
        <f aca="true" t="shared" si="0" ref="E8:E71">A8</f>
        <v>0</v>
      </c>
      <c r="F8" s="62"/>
      <c r="G8" s="87"/>
      <c r="H8" s="62"/>
      <c r="I8" s="62"/>
      <c r="J8" s="62"/>
      <c r="K8" s="58"/>
      <c r="L8" s="58"/>
    </row>
    <row r="9" spans="1:12" ht="12">
      <c r="A9" s="63"/>
      <c r="B9" s="82"/>
      <c r="C9" s="82"/>
      <c r="D9" s="63"/>
      <c r="E9" s="63">
        <f t="shared" si="0"/>
        <v>0</v>
      </c>
      <c r="F9" s="62"/>
      <c r="G9" s="87"/>
      <c r="H9" s="62"/>
      <c r="I9" s="62"/>
      <c r="J9" s="62"/>
      <c r="K9" s="58"/>
      <c r="L9" s="58"/>
    </row>
    <row r="10" spans="1:12" ht="12">
      <c r="A10" s="63"/>
      <c r="B10" s="81"/>
      <c r="C10" s="82"/>
      <c r="D10" s="63"/>
      <c r="E10" s="63">
        <f t="shared" si="0"/>
        <v>0</v>
      </c>
      <c r="F10" s="62"/>
      <c r="G10" s="87"/>
      <c r="H10" s="62"/>
      <c r="I10" s="62"/>
      <c r="J10" s="62"/>
      <c r="K10" s="58"/>
      <c r="L10" s="58"/>
    </row>
    <row r="11" spans="1:12" ht="12">
      <c r="A11" s="63"/>
      <c r="B11" s="82"/>
      <c r="C11" s="82"/>
      <c r="D11" s="63"/>
      <c r="E11" s="63">
        <f t="shared" si="0"/>
        <v>0</v>
      </c>
      <c r="F11" s="62"/>
      <c r="G11" s="87"/>
      <c r="H11" s="62"/>
      <c r="I11" s="62"/>
      <c r="J11" s="62"/>
      <c r="K11" s="58"/>
      <c r="L11" s="58"/>
    </row>
    <row r="12" spans="1:12" ht="12">
      <c r="A12" s="63"/>
      <c r="B12" s="82"/>
      <c r="C12" s="82"/>
      <c r="D12" s="63"/>
      <c r="E12" s="63">
        <f t="shared" si="0"/>
        <v>0</v>
      </c>
      <c r="F12" s="62"/>
      <c r="G12" s="87"/>
      <c r="H12" s="62"/>
      <c r="I12" s="62"/>
      <c r="J12" s="62"/>
      <c r="K12" s="58"/>
      <c r="L12" s="58"/>
    </row>
    <row r="13" spans="1:12" ht="12">
      <c r="A13" s="63"/>
      <c r="B13" s="82"/>
      <c r="C13" s="82"/>
      <c r="D13" s="63"/>
      <c r="E13" s="63">
        <f t="shared" si="0"/>
        <v>0</v>
      </c>
      <c r="F13" s="62"/>
      <c r="G13" s="87"/>
      <c r="H13" s="62"/>
      <c r="I13" s="62"/>
      <c r="J13" s="62"/>
      <c r="K13" s="58"/>
      <c r="L13" s="58"/>
    </row>
    <row r="14" spans="1:12" ht="12">
      <c r="A14" s="63"/>
      <c r="B14" s="82"/>
      <c r="C14" s="82"/>
      <c r="D14" s="63"/>
      <c r="E14" s="63">
        <f t="shared" si="0"/>
        <v>0</v>
      </c>
      <c r="F14" s="62"/>
      <c r="G14" s="87"/>
      <c r="H14" s="62"/>
      <c r="I14" s="62"/>
      <c r="J14" s="62"/>
      <c r="K14" s="58"/>
      <c r="L14" s="58"/>
    </row>
    <row r="15" spans="1:12" ht="12">
      <c r="A15" s="63"/>
      <c r="B15" s="81"/>
      <c r="C15" s="81"/>
      <c r="D15" s="63"/>
      <c r="E15" s="63">
        <f t="shared" si="0"/>
        <v>0</v>
      </c>
      <c r="F15" s="62"/>
      <c r="G15" s="87"/>
      <c r="H15" s="62"/>
      <c r="I15" s="62"/>
      <c r="J15" s="62"/>
      <c r="K15" s="58"/>
      <c r="L15" s="58"/>
    </row>
    <row r="16" spans="1:12" ht="12">
      <c r="A16" s="63"/>
      <c r="B16" s="82"/>
      <c r="C16" s="82"/>
      <c r="D16" s="63"/>
      <c r="E16" s="63">
        <f t="shared" si="0"/>
        <v>0</v>
      </c>
      <c r="F16" s="62"/>
      <c r="G16" s="87"/>
      <c r="H16" s="62"/>
      <c r="I16" s="62"/>
      <c r="J16" s="62"/>
      <c r="K16" s="58"/>
      <c r="L16" s="58"/>
    </row>
    <row r="17" spans="1:12" ht="12">
      <c r="A17" s="63"/>
      <c r="B17" s="82"/>
      <c r="C17" s="82"/>
      <c r="D17" s="63"/>
      <c r="E17" s="63">
        <f t="shared" si="0"/>
        <v>0</v>
      </c>
      <c r="F17" s="62"/>
      <c r="G17" s="87"/>
      <c r="H17" s="62"/>
      <c r="I17" s="62"/>
      <c r="J17" s="62"/>
      <c r="K17" s="58"/>
      <c r="L17" s="58"/>
    </row>
    <row r="18" spans="1:12" ht="12">
      <c r="A18" s="63"/>
      <c r="B18" s="82"/>
      <c r="C18" s="82"/>
      <c r="D18" s="63"/>
      <c r="E18" s="63">
        <f t="shared" si="0"/>
        <v>0</v>
      </c>
      <c r="F18" s="62"/>
      <c r="G18" s="87"/>
      <c r="H18" s="62"/>
      <c r="I18" s="62"/>
      <c r="J18" s="62"/>
      <c r="K18" s="58"/>
      <c r="L18" s="58"/>
    </row>
    <row r="19" spans="1:12" ht="12">
      <c r="A19" s="63"/>
      <c r="B19" s="81"/>
      <c r="C19" s="82"/>
      <c r="D19" s="63"/>
      <c r="E19" s="63">
        <f t="shared" si="0"/>
        <v>0</v>
      </c>
      <c r="F19" s="62"/>
      <c r="G19" s="87"/>
      <c r="H19" s="62"/>
      <c r="I19" s="62"/>
      <c r="J19" s="62"/>
      <c r="K19" s="58"/>
      <c r="L19" s="58"/>
    </row>
    <row r="20" spans="1:12" ht="12">
      <c r="A20" s="63"/>
      <c r="B20" s="81"/>
      <c r="C20" s="82"/>
      <c r="D20" s="63"/>
      <c r="E20" s="63">
        <f t="shared" si="0"/>
        <v>0</v>
      </c>
      <c r="F20" s="62"/>
      <c r="G20" s="87"/>
      <c r="H20" s="62"/>
      <c r="I20" s="62"/>
      <c r="J20" s="62"/>
      <c r="K20" s="58"/>
      <c r="L20" s="58"/>
    </row>
    <row r="21" spans="1:12" ht="12">
      <c r="A21" s="63"/>
      <c r="B21" s="81"/>
      <c r="C21" s="82"/>
      <c r="D21" s="63"/>
      <c r="E21" s="63">
        <f t="shared" si="0"/>
        <v>0</v>
      </c>
      <c r="F21" s="62"/>
      <c r="G21" s="87"/>
      <c r="H21" s="62"/>
      <c r="I21" s="62"/>
      <c r="J21" s="62"/>
      <c r="K21" s="58"/>
      <c r="L21" s="58"/>
    </row>
    <row r="22" spans="1:12" ht="12">
      <c r="A22" s="63"/>
      <c r="B22" s="83"/>
      <c r="C22" s="83"/>
      <c r="D22" s="63"/>
      <c r="E22" s="63">
        <f t="shared" si="0"/>
        <v>0</v>
      </c>
      <c r="F22" s="62"/>
      <c r="G22" s="87"/>
      <c r="H22" s="62"/>
      <c r="I22" s="62"/>
      <c r="J22" s="62"/>
      <c r="K22" s="58"/>
      <c r="L22" s="58"/>
    </row>
    <row r="23" spans="1:12" ht="12">
      <c r="A23" s="63"/>
      <c r="B23" s="82"/>
      <c r="C23" s="82"/>
      <c r="D23" s="63"/>
      <c r="E23" s="63">
        <f t="shared" si="0"/>
        <v>0</v>
      </c>
      <c r="F23" s="88"/>
      <c r="G23" s="87"/>
      <c r="H23" s="62"/>
      <c r="I23" s="62"/>
      <c r="J23" s="62"/>
      <c r="K23" s="58"/>
      <c r="L23" s="58"/>
    </row>
    <row r="24" spans="1:12" ht="12">
      <c r="A24" s="63"/>
      <c r="B24" s="82"/>
      <c r="C24" s="82"/>
      <c r="D24" s="63"/>
      <c r="E24" s="63">
        <f t="shared" si="0"/>
        <v>0</v>
      </c>
      <c r="F24" s="62"/>
      <c r="G24" s="87"/>
      <c r="H24" s="62"/>
      <c r="I24" s="62"/>
      <c r="J24" s="62"/>
      <c r="K24" s="58"/>
      <c r="L24" s="58"/>
    </row>
    <row r="25" spans="1:12" ht="12">
      <c r="A25" s="63"/>
      <c r="B25" s="82"/>
      <c r="C25" s="82"/>
      <c r="D25" s="63"/>
      <c r="E25" s="63">
        <f t="shared" si="0"/>
        <v>0</v>
      </c>
      <c r="F25" s="62"/>
      <c r="G25" s="87"/>
      <c r="H25" s="62"/>
      <c r="I25" s="62"/>
      <c r="J25" s="62"/>
      <c r="K25" s="58"/>
      <c r="L25" s="58"/>
    </row>
    <row r="26" spans="1:12" ht="12">
      <c r="A26" s="63"/>
      <c r="B26" s="63"/>
      <c r="C26" s="82"/>
      <c r="D26" s="63"/>
      <c r="E26" s="63">
        <f t="shared" si="0"/>
        <v>0</v>
      </c>
      <c r="F26" s="62"/>
      <c r="G26" s="87"/>
      <c r="H26" s="62"/>
      <c r="I26" s="62"/>
      <c r="J26" s="62"/>
      <c r="K26" s="58"/>
      <c r="L26" s="58"/>
    </row>
    <row r="27" spans="1:12" ht="12">
      <c r="A27" s="63"/>
      <c r="B27" s="82"/>
      <c r="C27" s="82"/>
      <c r="D27" s="63"/>
      <c r="E27" s="63">
        <f t="shared" si="0"/>
        <v>0</v>
      </c>
      <c r="F27" s="62"/>
      <c r="G27" s="87"/>
      <c r="H27" s="62"/>
      <c r="I27" s="62"/>
      <c r="J27" s="62"/>
      <c r="K27" s="58"/>
      <c r="L27" s="58"/>
    </row>
    <row r="28" spans="1:12" ht="12">
      <c r="A28" s="63"/>
      <c r="B28" s="82"/>
      <c r="C28" s="82"/>
      <c r="D28" s="63"/>
      <c r="E28" s="63">
        <f t="shared" si="0"/>
        <v>0</v>
      </c>
      <c r="F28" s="62"/>
      <c r="G28" s="87"/>
      <c r="H28" s="62"/>
      <c r="I28" s="62"/>
      <c r="J28" s="62"/>
      <c r="K28" s="58"/>
      <c r="L28" s="58"/>
    </row>
    <row r="29" spans="1:12" ht="12">
      <c r="A29" s="63"/>
      <c r="B29" s="82"/>
      <c r="C29" s="82"/>
      <c r="D29" s="63"/>
      <c r="E29" s="63">
        <f t="shared" si="0"/>
        <v>0</v>
      </c>
      <c r="F29" s="88"/>
      <c r="G29" s="87"/>
      <c r="H29" s="62"/>
      <c r="I29" s="62"/>
      <c r="J29" s="62"/>
      <c r="K29" s="58"/>
      <c r="L29" s="58"/>
    </row>
    <row r="30" spans="1:12" ht="12">
      <c r="A30" s="63"/>
      <c r="B30" s="82"/>
      <c r="C30" s="82"/>
      <c r="D30" s="63"/>
      <c r="E30" s="63">
        <f t="shared" si="0"/>
        <v>0</v>
      </c>
      <c r="F30" s="62"/>
      <c r="G30" s="87"/>
      <c r="H30" s="62"/>
      <c r="I30" s="62"/>
      <c r="J30" s="62"/>
      <c r="K30" s="58"/>
      <c r="L30" s="58"/>
    </row>
    <row r="31" spans="1:12" ht="12">
      <c r="A31" s="63"/>
      <c r="B31" s="82"/>
      <c r="C31" s="82"/>
      <c r="D31" s="63"/>
      <c r="E31" s="63">
        <f t="shared" si="0"/>
        <v>0</v>
      </c>
      <c r="F31" s="62"/>
      <c r="G31" s="87"/>
      <c r="H31" s="62"/>
      <c r="I31" s="62"/>
      <c r="J31" s="62"/>
      <c r="K31" s="58"/>
      <c r="L31" s="58"/>
    </row>
    <row r="32" spans="1:12" ht="12">
      <c r="A32" s="63"/>
      <c r="B32" s="82"/>
      <c r="C32" s="82"/>
      <c r="D32" s="63"/>
      <c r="E32" s="63">
        <f t="shared" si="0"/>
        <v>0</v>
      </c>
      <c r="F32" s="62"/>
      <c r="G32" s="87"/>
      <c r="H32" s="62"/>
      <c r="I32" s="62"/>
      <c r="J32" s="62"/>
      <c r="K32" s="58"/>
      <c r="L32" s="58"/>
    </row>
    <row r="33" spans="1:12" ht="12">
      <c r="A33" s="63"/>
      <c r="B33" s="82"/>
      <c r="C33" s="82"/>
      <c r="D33" s="63"/>
      <c r="E33" s="63">
        <f t="shared" si="0"/>
        <v>0</v>
      </c>
      <c r="F33" s="62"/>
      <c r="G33" s="87"/>
      <c r="H33" s="62"/>
      <c r="I33" s="62"/>
      <c r="J33" s="62"/>
      <c r="K33" s="58"/>
      <c r="L33" s="58"/>
    </row>
    <row r="34" spans="1:12" ht="12">
      <c r="A34" s="63"/>
      <c r="B34" s="82"/>
      <c r="C34" s="82"/>
      <c r="D34" s="63"/>
      <c r="E34" s="63">
        <f t="shared" si="0"/>
        <v>0</v>
      </c>
      <c r="F34" s="62"/>
      <c r="G34" s="87"/>
      <c r="H34" s="62"/>
      <c r="I34" s="62"/>
      <c r="J34" s="62"/>
      <c r="K34" s="58"/>
      <c r="L34" s="58"/>
    </row>
    <row r="35" spans="1:12" ht="12">
      <c r="A35" s="63"/>
      <c r="B35" s="82"/>
      <c r="C35" s="82"/>
      <c r="D35" s="63"/>
      <c r="E35" s="63">
        <f t="shared" si="0"/>
        <v>0</v>
      </c>
      <c r="F35" s="62"/>
      <c r="G35" s="87"/>
      <c r="H35" s="62"/>
      <c r="I35" s="62"/>
      <c r="J35" s="62"/>
      <c r="K35" s="58"/>
      <c r="L35" s="58"/>
    </row>
    <row r="36" spans="1:12" ht="12">
      <c r="A36" s="63"/>
      <c r="B36" s="82"/>
      <c r="C36" s="82"/>
      <c r="D36" s="63"/>
      <c r="E36" s="63">
        <f t="shared" si="0"/>
        <v>0</v>
      </c>
      <c r="F36" s="62"/>
      <c r="G36" s="87"/>
      <c r="H36" s="62"/>
      <c r="I36" s="62"/>
      <c r="J36" s="62"/>
      <c r="K36" s="58"/>
      <c r="L36" s="58"/>
    </row>
    <row r="37" spans="1:12" ht="12">
      <c r="A37" s="63"/>
      <c r="B37" s="63"/>
      <c r="C37" s="83"/>
      <c r="D37" s="63"/>
      <c r="E37" s="63">
        <f t="shared" si="0"/>
        <v>0</v>
      </c>
      <c r="F37" s="62"/>
      <c r="G37" s="87"/>
      <c r="H37" s="62"/>
      <c r="I37" s="62"/>
      <c r="J37" s="62"/>
      <c r="K37" s="58"/>
      <c r="L37" s="58"/>
    </row>
    <row r="38" spans="1:12" ht="12">
      <c r="A38" s="63"/>
      <c r="B38" s="82"/>
      <c r="C38" s="82"/>
      <c r="D38" s="63"/>
      <c r="E38" s="63">
        <f t="shared" si="0"/>
        <v>0</v>
      </c>
      <c r="F38" s="62"/>
      <c r="G38" s="87"/>
      <c r="H38" s="62"/>
      <c r="I38" s="62"/>
      <c r="J38" s="62"/>
      <c r="K38" s="58"/>
      <c r="L38" s="58"/>
    </row>
    <row r="39" spans="1:12" ht="12">
      <c r="A39" s="63"/>
      <c r="B39" s="82"/>
      <c r="C39" s="82"/>
      <c r="D39" s="63"/>
      <c r="E39" s="63">
        <f t="shared" si="0"/>
        <v>0</v>
      </c>
      <c r="F39" s="88"/>
      <c r="G39" s="87"/>
      <c r="H39" s="62"/>
      <c r="I39" s="62"/>
      <c r="J39" s="62"/>
      <c r="K39" s="58"/>
      <c r="L39" s="58"/>
    </row>
    <row r="40" spans="1:12" ht="12">
      <c r="A40" s="63"/>
      <c r="B40" s="82"/>
      <c r="C40" s="82"/>
      <c r="D40" s="63"/>
      <c r="E40" s="63">
        <f t="shared" si="0"/>
        <v>0</v>
      </c>
      <c r="F40" s="62"/>
      <c r="G40" s="87"/>
      <c r="H40" s="62"/>
      <c r="I40" s="62"/>
      <c r="J40" s="62"/>
      <c r="K40" s="58"/>
      <c r="L40" s="58"/>
    </row>
    <row r="41" spans="1:12" ht="12">
      <c r="A41" s="63"/>
      <c r="B41" s="82"/>
      <c r="C41" s="82"/>
      <c r="D41" s="63"/>
      <c r="E41" s="63">
        <f t="shared" si="0"/>
        <v>0</v>
      </c>
      <c r="F41" s="62"/>
      <c r="G41" s="87"/>
      <c r="H41" s="62"/>
      <c r="I41" s="62"/>
      <c r="J41" s="62"/>
      <c r="K41" s="58"/>
      <c r="L41" s="58"/>
    </row>
    <row r="42" spans="1:12" ht="12">
      <c r="A42" s="63"/>
      <c r="B42" s="82"/>
      <c r="C42" s="82"/>
      <c r="D42" s="63"/>
      <c r="E42" s="63">
        <f t="shared" si="0"/>
        <v>0</v>
      </c>
      <c r="F42" s="88"/>
      <c r="G42" s="87"/>
      <c r="H42" s="62"/>
      <c r="I42" s="62"/>
      <c r="J42" s="62"/>
      <c r="K42" s="58"/>
      <c r="L42" s="58"/>
    </row>
    <row r="43" spans="1:12" ht="12">
      <c r="A43" s="63"/>
      <c r="B43" s="82"/>
      <c r="C43" s="82"/>
      <c r="D43" s="63"/>
      <c r="E43" s="63">
        <f t="shared" si="0"/>
        <v>0</v>
      </c>
      <c r="F43" s="62"/>
      <c r="G43" s="87"/>
      <c r="H43" s="62"/>
      <c r="I43" s="62"/>
      <c r="J43" s="62"/>
      <c r="K43" s="58"/>
      <c r="L43" s="58"/>
    </row>
    <row r="44" spans="1:12" ht="12">
      <c r="A44" s="63"/>
      <c r="B44" s="82"/>
      <c r="C44" s="82"/>
      <c r="D44" s="63"/>
      <c r="E44" s="63">
        <f t="shared" si="0"/>
        <v>0</v>
      </c>
      <c r="F44" s="89"/>
      <c r="G44" s="87"/>
      <c r="H44" s="62"/>
      <c r="I44" s="62"/>
      <c r="J44" s="62"/>
      <c r="K44" s="58"/>
      <c r="L44" s="58"/>
    </row>
    <row r="45" spans="1:12" ht="12">
      <c r="A45" s="63"/>
      <c r="B45" s="82"/>
      <c r="C45" s="82"/>
      <c r="D45" s="63"/>
      <c r="E45" s="63">
        <f t="shared" si="0"/>
        <v>0</v>
      </c>
      <c r="F45" s="62"/>
      <c r="G45" s="87"/>
      <c r="H45" s="62"/>
      <c r="I45" s="62"/>
      <c r="J45" s="62"/>
      <c r="K45" s="58"/>
      <c r="L45" s="58"/>
    </row>
    <row r="46" spans="1:12" ht="12">
      <c r="A46" s="63"/>
      <c r="B46" s="82"/>
      <c r="C46" s="82"/>
      <c r="D46" s="63"/>
      <c r="E46" s="63">
        <f t="shared" si="0"/>
        <v>0</v>
      </c>
      <c r="F46" s="62"/>
      <c r="G46" s="87"/>
      <c r="H46" s="62"/>
      <c r="I46" s="62"/>
      <c r="J46" s="62"/>
      <c r="K46" s="58"/>
      <c r="L46" s="58"/>
    </row>
    <row r="47" spans="1:12" ht="12">
      <c r="A47" s="63"/>
      <c r="B47" s="82"/>
      <c r="C47" s="82"/>
      <c r="D47" s="63"/>
      <c r="E47" s="63">
        <f t="shared" si="0"/>
        <v>0</v>
      </c>
      <c r="F47" s="62"/>
      <c r="G47" s="87"/>
      <c r="H47" s="62"/>
      <c r="I47" s="62"/>
      <c r="J47" s="62"/>
      <c r="K47" s="58"/>
      <c r="L47" s="58"/>
    </row>
    <row r="48" spans="1:12" ht="12">
      <c r="A48" s="63"/>
      <c r="B48" s="82"/>
      <c r="C48" s="82"/>
      <c r="D48" s="63"/>
      <c r="E48" s="63">
        <f t="shared" si="0"/>
        <v>0</v>
      </c>
      <c r="F48" s="62"/>
      <c r="G48" s="87"/>
      <c r="H48" s="62"/>
      <c r="I48" s="62"/>
      <c r="J48" s="62"/>
      <c r="K48" s="58"/>
      <c r="L48" s="58"/>
    </row>
    <row r="49" spans="1:12" ht="12">
      <c r="A49" s="63"/>
      <c r="B49" s="82"/>
      <c r="C49" s="82"/>
      <c r="D49" s="63"/>
      <c r="E49" s="63">
        <f t="shared" si="0"/>
        <v>0</v>
      </c>
      <c r="F49" s="62"/>
      <c r="G49" s="87"/>
      <c r="H49" s="62"/>
      <c r="I49" s="62"/>
      <c r="J49" s="62"/>
      <c r="K49" s="58"/>
      <c r="L49" s="58"/>
    </row>
    <row r="50" spans="1:12" ht="12">
      <c r="A50" s="63"/>
      <c r="B50" s="82"/>
      <c r="C50" s="82"/>
      <c r="D50" s="63"/>
      <c r="E50" s="63">
        <f t="shared" si="0"/>
        <v>0</v>
      </c>
      <c r="F50" s="62"/>
      <c r="G50" s="87"/>
      <c r="H50" s="62"/>
      <c r="I50" s="62"/>
      <c r="J50" s="62"/>
      <c r="K50" s="58"/>
      <c r="L50" s="58"/>
    </row>
    <row r="51" spans="1:12" ht="12">
      <c r="A51" s="63"/>
      <c r="B51" s="82"/>
      <c r="C51" s="82"/>
      <c r="D51" s="63"/>
      <c r="E51" s="63">
        <f t="shared" si="0"/>
        <v>0</v>
      </c>
      <c r="F51" s="62"/>
      <c r="G51" s="87"/>
      <c r="H51" s="62"/>
      <c r="I51" s="62"/>
      <c r="J51" s="62"/>
      <c r="K51" s="58"/>
      <c r="L51" s="58"/>
    </row>
    <row r="52" spans="1:12" ht="12">
      <c r="A52" s="63"/>
      <c r="B52" s="81"/>
      <c r="C52" s="81"/>
      <c r="D52" s="63"/>
      <c r="E52" s="63">
        <f t="shared" si="0"/>
        <v>0</v>
      </c>
      <c r="F52" s="62"/>
      <c r="G52" s="87"/>
      <c r="H52" s="62"/>
      <c r="I52" s="62"/>
      <c r="J52" s="62"/>
      <c r="K52" s="58"/>
      <c r="L52" s="58"/>
    </row>
    <row r="53" spans="1:12" ht="12">
      <c r="A53" s="63"/>
      <c r="B53" s="82"/>
      <c r="C53" s="82"/>
      <c r="D53" s="63"/>
      <c r="E53" s="63">
        <f t="shared" si="0"/>
        <v>0</v>
      </c>
      <c r="F53" s="62"/>
      <c r="G53" s="87"/>
      <c r="H53" s="62"/>
      <c r="I53" s="62"/>
      <c r="J53" s="62"/>
      <c r="K53" s="58"/>
      <c r="L53" s="58"/>
    </row>
    <row r="54" spans="1:12" ht="12">
      <c r="A54" s="63"/>
      <c r="B54" s="82"/>
      <c r="C54" s="82"/>
      <c r="D54" s="63"/>
      <c r="E54" s="63">
        <f t="shared" si="0"/>
        <v>0</v>
      </c>
      <c r="F54" s="62"/>
      <c r="G54" s="87"/>
      <c r="H54" s="62"/>
      <c r="I54" s="62"/>
      <c r="J54" s="62"/>
      <c r="K54" s="58"/>
      <c r="L54" s="58"/>
    </row>
    <row r="55" spans="1:12" ht="12">
      <c r="A55" s="63"/>
      <c r="B55" s="82"/>
      <c r="C55" s="82"/>
      <c r="D55" s="63"/>
      <c r="E55" s="63">
        <f t="shared" si="0"/>
        <v>0</v>
      </c>
      <c r="F55" s="62"/>
      <c r="G55" s="87"/>
      <c r="H55" s="62"/>
      <c r="I55" s="62"/>
      <c r="J55" s="62"/>
      <c r="K55" s="58"/>
      <c r="L55" s="58"/>
    </row>
    <row r="56" spans="1:12" ht="12">
      <c r="A56" s="63"/>
      <c r="B56" s="82"/>
      <c r="C56" s="82"/>
      <c r="D56" s="63"/>
      <c r="E56" s="63">
        <f t="shared" si="0"/>
        <v>0</v>
      </c>
      <c r="F56" s="62"/>
      <c r="G56" s="87"/>
      <c r="H56" s="62"/>
      <c r="I56" s="62"/>
      <c r="J56" s="62"/>
      <c r="K56" s="58"/>
      <c r="L56" s="58"/>
    </row>
    <row r="57" spans="1:12" ht="12">
      <c r="A57" s="63"/>
      <c r="B57" s="82"/>
      <c r="C57" s="82"/>
      <c r="D57" s="63"/>
      <c r="E57" s="63">
        <f t="shared" si="0"/>
        <v>0</v>
      </c>
      <c r="F57" s="62"/>
      <c r="G57" s="87"/>
      <c r="H57" s="62"/>
      <c r="I57" s="62"/>
      <c r="J57" s="62"/>
      <c r="K57" s="58"/>
      <c r="L57" s="58"/>
    </row>
    <row r="58" spans="1:12" ht="12">
      <c r="A58" s="63"/>
      <c r="B58" s="82"/>
      <c r="C58" s="82"/>
      <c r="D58" s="63"/>
      <c r="E58" s="63">
        <f t="shared" si="0"/>
        <v>0</v>
      </c>
      <c r="F58" s="62"/>
      <c r="G58" s="87"/>
      <c r="H58" s="62"/>
      <c r="I58" s="62"/>
      <c r="J58" s="62"/>
      <c r="K58" s="58"/>
      <c r="L58" s="58"/>
    </row>
    <row r="59" spans="1:12" ht="12">
      <c r="A59" s="63"/>
      <c r="B59" s="81"/>
      <c r="C59" s="82"/>
      <c r="D59" s="63"/>
      <c r="E59" s="63">
        <f t="shared" si="0"/>
        <v>0</v>
      </c>
      <c r="F59" s="62"/>
      <c r="G59" s="87"/>
      <c r="H59" s="62"/>
      <c r="I59" s="62"/>
      <c r="J59" s="62"/>
      <c r="K59" s="58"/>
      <c r="L59" s="58"/>
    </row>
    <row r="60" spans="1:12" ht="12">
      <c r="A60" s="63"/>
      <c r="B60" s="82"/>
      <c r="C60" s="82"/>
      <c r="D60" s="63"/>
      <c r="E60" s="63">
        <f t="shared" si="0"/>
        <v>0</v>
      </c>
      <c r="F60" s="58"/>
      <c r="G60" s="90"/>
      <c r="H60" s="58"/>
      <c r="I60" s="58"/>
      <c r="J60" s="58"/>
      <c r="K60" s="58"/>
      <c r="L60" s="58"/>
    </row>
    <row r="61" spans="1:12" ht="12">
      <c r="A61" s="63"/>
      <c r="B61" s="82"/>
      <c r="C61" s="82"/>
      <c r="D61" s="63"/>
      <c r="E61" s="63">
        <f t="shared" si="0"/>
        <v>0</v>
      </c>
      <c r="F61" s="58"/>
      <c r="G61" s="58"/>
      <c r="H61" s="58"/>
      <c r="I61" s="58"/>
      <c r="J61" s="58"/>
      <c r="K61" s="58"/>
      <c r="L61" s="58"/>
    </row>
    <row r="62" spans="1:12" ht="12">
      <c r="A62" s="63"/>
      <c r="B62" s="82"/>
      <c r="C62" s="82"/>
      <c r="D62" s="63"/>
      <c r="E62" s="63">
        <f t="shared" si="0"/>
        <v>0</v>
      </c>
      <c r="F62" s="58"/>
      <c r="G62" s="58"/>
      <c r="H62" s="58"/>
      <c r="I62" s="58"/>
      <c r="J62" s="58"/>
      <c r="K62" s="58"/>
      <c r="L62" s="58"/>
    </row>
    <row r="63" spans="1:12" ht="12">
      <c r="A63" s="63"/>
      <c r="B63" s="82"/>
      <c r="C63" s="83"/>
      <c r="D63" s="63"/>
      <c r="E63" s="63">
        <f t="shared" si="0"/>
        <v>0</v>
      </c>
      <c r="F63" s="58"/>
      <c r="G63" s="58"/>
      <c r="H63" s="58"/>
      <c r="I63" s="58"/>
      <c r="J63" s="58"/>
      <c r="K63" s="58"/>
      <c r="L63" s="58"/>
    </row>
    <row r="64" spans="1:12" ht="12">
      <c r="A64" s="63"/>
      <c r="B64" s="81"/>
      <c r="C64" s="82"/>
      <c r="D64" s="63"/>
      <c r="E64" s="63">
        <f t="shared" si="0"/>
        <v>0</v>
      </c>
      <c r="F64" s="58"/>
      <c r="G64" s="58"/>
      <c r="H64" s="58"/>
      <c r="I64" s="58"/>
      <c r="J64" s="58"/>
      <c r="K64" s="58"/>
      <c r="L64" s="58"/>
    </row>
    <row r="65" spans="1:12" ht="12">
      <c r="A65" s="63"/>
      <c r="B65" s="82"/>
      <c r="C65" s="83"/>
      <c r="D65" s="63"/>
      <c r="E65" s="63">
        <f t="shared" si="0"/>
        <v>0</v>
      </c>
      <c r="F65" s="58"/>
      <c r="G65" s="58"/>
      <c r="H65" s="58"/>
      <c r="I65" s="58"/>
      <c r="J65" s="58"/>
      <c r="K65" s="58"/>
      <c r="L65" s="58"/>
    </row>
    <row r="66" spans="1:12" ht="12">
      <c r="A66" s="63"/>
      <c r="B66" s="82"/>
      <c r="C66" s="83"/>
      <c r="D66" s="63"/>
      <c r="E66" s="63">
        <f t="shared" si="0"/>
        <v>0</v>
      </c>
      <c r="F66" s="58"/>
      <c r="G66" s="58"/>
      <c r="H66" s="58"/>
      <c r="I66" s="58"/>
      <c r="J66" s="58"/>
      <c r="K66" s="58"/>
      <c r="L66" s="58"/>
    </row>
    <row r="67" spans="1:12" ht="12">
      <c r="A67" s="63"/>
      <c r="B67" s="84"/>
      <c r="C67" s="84"/>
      <c r="D67" s="63"/>
      <c r="E67" s="63">
        <f t="shared" si="0"/>
        <v>0</v>
      </c>
      <c r="F67" s="58"/>
      <c r="G67" s="58"/>
      <c r="H67" s="58"/>
      <c r="I67" s="58"/>
      <c r="J67" s="58"/>
      <c r="K67" s="58"/>
      <c r="L67" s="58"/>
    </row>
    <row r="68" spans="1:12" ht="12">
      <c r="A68" s="63"/>
      <c r="B68" s="82"/>
      <c r="C68" s="82"/>
      <c r="D68" s="63"/>
      <c r="E68" s="63">
        <f t="shared" si="0"/>
        <v>0</v>
      </c>
      <c r="F68" s="58"/>
      <c r="G68" s="58"/>
      <c r="H68" s="58"/>
      <c r="I68" s="58"/>
      <c r="J68" s="58"/>
      <c r="K68" s="58"/>
      <c r="L68" s="58"/>
    </row>
    <row r="69" spans="1:12" ht="12">
      <c r="A69" s="63"/>
      <c r="B69" s="82"/>
      <c r="C69" s="82"/>
      <c r="D69" s="63"/>
      <c r="E69" s="63">
        <f t="shared" si="0"/>
        <v>0</v>
      </c>
      <c r="F69" s="58"/>
      <c r="G69" s="58"/>
      <c r="H69" s="58"/>
      <c r="I69" s="58"/>
      <c r="J69" s="58"/>
      <c r="K69" s="58"/>
      <c r="L69" s="58"/>
    </row>
    <row r="70" spans="1:12" ht="12">
      <c r="A70" s="63"/>
      <c r="B70" s="81"/>
      <c r="C70" s="82"/>
      <c r="D70" s="63"/>
      <c r="E70" s="63">
        <f t="shared" si="0"/>
        <v>0</v>
      </c>
      <c r="F70" s="58"/>
      <c r="G70" s="58"/>
      <c r="H70" s="58"/>
      <c r="I70" s="58"/>
      <c r="J70" s="58"/>
      <c r="K70" s="58"/>
      <c r="L70" s="58"/>
    </row>
    <row r="71" spans="1:12" ht="12">
      <c r="A71" s="63"/>
      <c r="B71" s="81"/>
      <c r="C71" s="82"/>
      <c r="D71" s="71"/>
      <c r="E71" s="63">
        <f t="shared" si="0"/>
        <v>0</v>
      </c>
      <c r="F71" s="58"/>
      <c r="G71" s="58"/>
      <c r="H71" s="58"/>
      <c r="I71" s="58"/>
      <c r="J71" s="58"/>
      <c r="K71" s="58"/>
      <c r="L71" s="58"/>
    </row>
    <row r="72" spans="1:12" ht="12">
      <c r="A72" s="63"/>
      <c r="B72" s="63"/>
      <c r="C72" s="83"/>
      <c r="D72" s="63"/>
      <c r="E72" s="63">
        <f aca="true" t="shared" si="1" ref="E72:E102">A72</f>
        <v>0</v>
      </c>
      <c r="F72" s="58"/>
      <c r="G72" s="58"/>
      <c r="H72" s="58"/>
      <c r="I72" s="58"/>
      <c r="J72" s="58"/>
      <c r="K72" s="58"/>
      <c r="L72" s="58"/>
    </row>
    <row r="73" spans="1:12" ht="12">
      <c r="A73" s="63"/>
      <c r="B73" s="82"/>
      <c r="C73" s="82"/>
      <c r="D73" s="63"/>
      <c r="E73" s="63">
        <f t="shared" si="1"/>
        <v>0</v>
      </c>
      <c r="F73" s="58"/>
      <c r="G73" s="58"/>
      <c r="H73" s="58"/>
      <c r="I73" s="58"/>
      <c r="J73" s="58"/>
      <c r="K73" s="58"/>
      <c r="L73" s="58"/>
    </row>
    <row r="74" spans="1:12" ht="12">
      <c r="A74" s="63"/>
      <c r="B74" s="82"/>
      <c r="C74" s="82"/>
      <c r="D74" s="63"/>
      <c r="E74" s="63">
        <f t="shared" si="1"/>
        <v>0</v>
      </c>
      <c r="F74" s="58"/>
      <c r="G74" s="58"/>
      <c r="H74" s="58"/>
      <c r="I74" s="58"/>
      <c r="J74" s="58"/>
      <c r="K74" s="58"/>
      <c r="L74" s="58"/>
    </row>
    <row r="75" spans="1:12" ht="12">
      <c r="A75" s="63"/>
      <c r="B75" s="82"/>
      <c r="C75" s="82"/>
      <c r="D75" s="63"/>
      <c r="E75" s="63">
        <f t="shared" si="1"/>
        <v>0</v>
      </c>
      <c r="F75" s="58"/>
      <c r="G75" s="58"/>
      <c r="H75" s="58"/>
      <c r="I75" s="58"/>
      <c r="J75" s="58"/>
      <c r="K75" s="58"/>
      <c r="L75" s="58"/>
    </row>
    <row r="76" spans="1:12" ht="12">
      <c r="A76" s="63"/>
      <c r="B76" s="82"/>
      <c r="C76" s="82"/>
      <c r="D76" s="63"/>
      <c r="E76" s="63">
        <f t="shared" si="1"/>
        <v>0</v>
      </c>
      <c r="F76" s="58"/>
      <c r="G76" s="58"/>
      <c r="H76" s="58"/>
      <c r="I76" s="58"/>
      <c r="J76" s="58"/>
      <c r="K76" s="58"/>
      <c r="L76" s="58"/>
    </row>
    <row r="77" spans="1:12" ht="12">
      <c r="A77" s="63"/>
      <c r="B77" s="82"/>
      <c r="C77" s="82"/>
      <c r="D77" s="63"/>
      <c r="E77" s="63">
        <f t="shared" si="1"/>
        <v>0</v>
      </c>
      <c r="F77" s="58"/>
      <c r="G77" s="58"/>
      <c r="H77" s="58"/>
      <c r="I77" s="58"/>
      <c r="J77" s="58"/>
      <c r="K77" s="58"/>
      <c r="L77" s="58"/>
    </row>
    <row r="78" spans="1:12" ht="12">
      <c r="A78" s="63"/>
      <c r="B78" s="63"/>
      <c r="C78" s="82"/>
      <c r="D78" s="63"/>
      <c r="E78" s="63">
        <f t="shared" si="1"/>
        <v>0</v>
      </c>
      <c r="F78" s="58"/>
      <c r="G78" s="58"/>
      <c r="H78" s="58"/>
      <c r="I78" s="58"/>
      <c r="J78" s="58"/>
      <c r="K78" s="58"/>
      <c r="L78" s="58"/>
    </row>
    <row r="79" spans="1:12" ht="12">
      <c r="A79" s="63"/>
      <c r="B79" s="82"/>
      <c r="C79" s="82"/>
      <c r="D79" s="63"/>
      <c r="E79" s="63">
        <f t="shared" si="1"/>
        <v>0</v>
      </c>
      <c r="F79" s="58"/>
      <c r="G79" s="58"/>
      <c r="H79" s="58"/>
      <c r="I79" s="58"/>
      <c r="J79" s="58"/>
      <c r="K79" s="58"/>
      <c r="L79" s="58"/>
    </row>
    <row r="80" spans="1:5" ht="12">
      <c r="A80" s="63"/>
      <c r="B80" s="82"/>
      <c r="C80" s="82"/>
      <c r="D80" s="63"/>
      <c r="E80" s="63">
        <f t="shared" si="1"/>
        <v>0</v>
      </c>
    </row>
    <row r="81" spans="1:5" ht="12">
      <c r="A81" s="63"/>
      <c r="B81" s="84"/>
      <c r="C81" s="84"/>
      <c r="D81" s="63"/>
      <c r="E81" s="63">
        <f t="shared" si="1"/>
        <v>0</v>
      </c>
    </row>
    <row r="82" spans="1:5" ht="12">
      <c r="A82" s="63"/>
      <c r="B82" s="81"/>
      <c r="C82" s="81"/>
      <c r="D82" s="63"/>
      <c r="E82" s="63">
        <f t="shared" si="1"/>
        <v>0</v>
      </c>
    </row>
    <row r="83" spans="1:5" ht="12">
      <c r="A83" s="63"/>
      <c r="B83" s="82"/>
      <c r="C83" s="82"/>
      <c r="D83" s="63"/>
      <c r="E83" s="63">
        <f t="shared" si="1"/>
        <v>0</v>
      </c>
    </row>
    <row r="84" spans="1:5" ht="12">
      <c r="A84" s="63"/>
      <c r="B84" s="82"/>
      <c r="C84" s="82"/>
      <c r="D84" s="63"/>
      <c r="E84" s="63">
        <f t="shared" si="1"/>
        <v>0</v>
      </c>
    </row>
    <row r="85" spans="1:5" ht="12">
      <c r="A85" s="63"/>
      <c r="B85" s="83"/>
      <c r="C85" s="82"/>
      <c r="D85" s="63"/>
      <c r="E85" s="63">
        <f t="shared" si="1"/>
        <v>0</v>
      </c>
    </row>
    <row r="86" spans="1:5" ht="12">
      <c r="A86" s="63"/>
      <c r="B86" s="63"/>
      <c r="C86" s="82"/>
      <c r="D86" s="63"/>
      <c r="E86" s="63">
        <f t="shared" si="1"/>
        <v>0</v>
      </c>
    </row>
    <row r="87" spans="1:5" ht="12">
      <c r="A87" s="63"/>
      <c r="B87" s="84"/>
      <c r="C87" s="84"/>
      <c r="D87" s="63"/>
      <c r="E87" s="63">
        <f t="shared" si="1"/>
        <v>0</v>
      </c>
    </row>
    <row r="88" spans="1:5" ht="12">
      <c r="A88" s="63"/>
      <c r="B88" s="63"/>
      <c r="C88" s="63"/>
      <c r="D88" s="63"/>
      <c r="E88" s="63">
        <f t="shared" si="1"/>
        <v>0</v>
      </c>
    </row>
    <row r="89" spans="1:5" ht="12">
      <c r="A89" s="63"/>
      <c r="B89" s="63"/>
      <c r="C89" s="63"/>
      <c r="D89" s="63"/>
      <c r="E89" s="63">
        <f t="shared" si="1"/>
        <v>0</v>
      </c>
    </row>
    <row r="90" spans="1:5" ht="12">
      <c r="A90" s="63"/>
      <c r="B90" s="63"/>
      <c r="C90" s="63"/>
      <c r="D90" s="63"/>
      <c r="E90" s="63">
        <f t="shared" si="1"/>
        <v>0</v>
      </c>
    </row>
    <row r="91" spans="1:5" ht="12">
      <c r="A91" s="63"/>
      <c r="B91" s="63"/>
      <c r="C91" s="63"/>
      <c r="D91" s="63"/>
      <c r="E91" s="63">
        <f t="shared" si="1"/>
        <v>0</v>
      </c>
    </row>
    <row r="92" spans="1:5" ht="12">
      <c r="A92" s="63"/>
      <c r="B92" s="63"/>
      <c r="C92" s="63"/>
      <c r="D92" s="63"/>
      <c r="E92" s="63">
        <f t="shared" si="1"/>
        <v>0</v>
      </c>
    </row>
    <row r="93" spans="1:5" ht="12">
      <c r="A93" s="63"/>
      <c r="B93" s="63"/>
      <c r="C93" s="63"/>
      <c r="D93" s="63"/>
      <c r="E93" s="63">
        <f t="shared" si="1"/>
        <v>0</v>
      </c>
    </row>
    <row r="94" spans="1:5" ht="12">
      <c r="A94" s="63"/>
      <c r="B94" s="63"/>
      <c r="C94" s="63"/>
      <c r="D94" s="63"/>
      <c r="E94" s="63">
        <f t="shared" si="1"/>
        <v>0</v>
      </c>
    </row>
    <row r="95" spans="1:5" ht="12">
      <c r="A95" s="63"/>
      <c r="B95" s="63"/>
      <c r="C95" s="63"/>
      <c r="D95" s="63"/>
      <c r="E95" s="63">
        <f t="shared" si="1"/>
        <v>0</v>
      </c>
    </row>
    <row r="96" spans="1:5" ht="12">
      <c r="A96" s="63"/>
      <c r="B96" s="63"/>
      <c r="C96" s="63"/>
      <c r="D96" s="63"/>
      <c r="E96" s="63">
        <f t="shared" si="1"/>
        <v>0</v>
      </c>
    </row>
    <row r="97" spans="1:5" ht="12">
      <c r="A97" s="63"/>
      <c r="B97" s="63"/>
      <c r="C97" s="63"/>
      <c r="D97" s="63"/>
      <c r="E97" s="63">
        <f t="shared" si="1"/>
        <v>0</v>
      </c>
    </row>
    <row r="98" spans="1:5" ht="12">
      <c r="A98" s="63"/>
      <c r="B98" s="63"/>
      <c r="C98" s="63"/>
      <c r="D98" s="63"/>
      <c r="E98" s="63">
        <f t="shared" si="1"/>
        <v>0</v>
      </c>
    </row>
    <row r="99" spans="1:5" ht="12">
      <c r="A99" s="63"/>
      <c r="B99" s="63"/>
      <c r="C99" s="63"/>
      <c r="D99" s="63"/>
      <c r="E99" s="63">
        <f t="shared" si="1"/>
        <v>0</v>
      </c>
    </row>
    <row r="100" spans="1:5" ht="12">
      <c r="A100" s="63"/>
      <c r="B100" s="63"/>
      <c r="C100" s="63"/>
      <c r="D100" s="63"/>
      <c r="E100" s="63">
        <f t="shared" si="1"/>
        <v>0</v>
      </c>
    </row>
    <row r="101" spans="1:5" ht="12">
      <c r="A101" s="63"/>
      <c r="B101" s="63"/>
      <c r="C101" s="63"/>
      <c r="D101" s="63"/>
      <c r="E101" s="63">
        <f t="shared" si="1"/>
        <v>0</v>
      </c>
    </row>
    <row r="102" spans="1:5" ht="12">
      <c r="A102" s="63"/>
      <c r="B102" s="63"/>
      <c r="C102" s="63"/>
      <c r="D102" s="63"/>
      <c r="E102" s="63">
        <f t="shared" si="1"/>
        <v>0</v>
      </c>
    </row>
    <row r="103" spans="1:5" ht="12">
      <c r="A103" s="63"/>
      <c r="B103" s="63"/>
      <c r="C103" s="63"/>
      <c r="D103" s="95"/>
      <c r="E103" s="95"/>
    </row>
  </sheetData>
  <sheetProtection/>
  <mergeCells count="4">
    <mergeCell ref="A1:E1"/>
    <mergeCell ref="A2:E2"/>
    <mergeCell ref="A3:E3"/>
    <mergeCell ref="A4:E4"/>
  </mergeCells>
  <dataValidations count="1">
    <dataValidation type="list" allowBlank="1" showInputMessage="1" showErrorMessage="1" sqref="A8:A103">
      <formula1>$B$159:$B$170</formula1>
    </dataValidation>
  </dataValidation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5"/>
  <sheetViews>
    <sheetView zoomScalePageLayoutView="0" workbookViewId="0" topLeftCell="A1">
      <selection activeCell="B55" sqref="B55:E55"/>
    </sheetView>
  </sheetViews>
  <sheetFormatPr defaultColWidth="8.8515625" defaultRowHeight="12.75"/>
  <cols>
    <col min="1" max="1" width="4.7109375" style="4" customWidth="1"/>
    <col min="2" max="2" width="8.421875" style="6" customWidth="1"/>
    <col min="3" max="3" width="21.7109375" style="0" customWidth="1"/>
    <col min="4" max="4" width="27.7109375" style="0" customWidth="1"/>
    <col min="5" max="5" width="8.28125" style="7" bestFit="1" customWidth="1"/>
    <col min="6" max="6" width="0.13671875" style="27" customWidth="1"/>
    <col min="7" max="8" width="2.7109375" style="19" customWidth="1"/>
    <col min="9" max="10" width="3.7109375" style="19" customWidth="1"/>
    <col min="11" max="11" width="3.7109375" style="4" customWidth="1"/>
    <col min="12" max="12" width="9.140625" style="24" customWidth="1"/>
    <col min="13" max="13" width="0.13671875" style="10" customWidth="1"/>
    <col min="14" max="14" width="7.00390625" style="4" customWidth="1"/>
    <col min="15" max="15" width="5.7109375" style="39" customWidth="1"/>
    <col min="16" max="16" width="9.140625" style="4" customWidth="1"/>
    <col min="17" max="17" width="9.7109375" style="48" bestFit="1" customWidth="1"/>
  </cols>
  <sheetData>
    <row r="1" spans="1:17" s="107" customFormat="1" ht="17.25" customHeight="1">
      <c r="A1" s="149" t="str">
        <f>+COVER!A1</f>
        <v>Junior/Youth World Team Trials &amp; MN Cup #5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04"/>
      <c r="N1" s="104"/>
      <c r="O1" s="104"/>
      <c r="P1" s="105"/>
      <c r="Q1" s="106"/>
    </row>
    <row r="2" spans="1:17" s="107" customFormat="1" ht="15.75" customHeight="1">
      <c r="A2" s="148">
        <f>+COVER!A2</f>
        <v>41272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08"/>
      <c r="N2" s="108"/>
      <c r="O2" s="108"/>
      <c r="P2" s="105"/>
      <c r="Q2" s="106"/>
    </row>
    <row r="3" spans="1:17" s="97" customFormat="1" ht="15.75">
      <c r="A3" s="148" t="str">
        <f>+COVER!A3</f>
        <v>PURSUIT COMPETITION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08"/>
      <c r="N3" s="108"/>
      <c r="O3" s="108"/>
      <c r="P3" s="109"/>
      <c r="Q3" s="106"/>
    </row>
    <row r="4" spans="1:17" s="16" customFormat="1" ht="15" customHeight="1">
      <c r="A4" s="147" t="s">
        <v>127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94"/>
      <c r="N4" s="94"/>
      <c r="O4" s="94"/>
      <c r="P4" s="19"/>
      <c r="Q4" s="48"/>
    </row>
    <row r="5" spans="1:14" ht="12">
      <c r="A5" s="44" t="s">
        <v>131</v>
      </c>
      <c r="B5" s="38"/>
      <c r="C5" s="2"/>
      <c r="D5" s="2"/>
      <c r="E5" s="8"/>
      <c r="F5" s="28"/>
      <c r="G5" s="29"/>
      <c r="H5" s="29"/>
      <c r="I5" s="29"/>
      <c r="J5" s="29"/>
      <c r="K5" s="5"/>
      <c r="L5" s="46" t="str">
        <f>COVER!N5</f>
        <v>Mt. Itasca Nordic Ski Association</v>
      </c>
      <c r="M5" s="9"/>
      <c r="N5" s="46"/>
    </row>
    <row r="6" ht="12">
      <c r="C6" s="2"/>
    </row>
    <row r="7" spans="1:17" s="14" customFormat="1" ht="12">
      <c r="A7" s="49" t="s">
        <v>128</v>
      </c>
      <c r="B7" s="32" t="s">
        <v>96</v>
      </c>
      <c r="C7" s="14" t="s">
        <v>129</v>
      </c>
      <c r="D7" s="14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36" t="s">
        <v>92</v>
      </c>
      <c r="M7" s="37"/>
      <c r="N7" s="32"/>
      <c r="O7" s="40"/>
      <c r="P7" s="32"/>
      <c r="Q7" s="50"/>
    </row>
    <row r="8" spans="1:17" s="14" customFormat="1" ht="13.5">
      <c r="A8" s="52" t="s">
        <v>34</v>
      </c>
      <c r="B8" s="51">
        <v>51</v>
      </c>
      <c r="C8" s="119" t="s">
        <v>157</v>
      </c>
      <c r="D8" s="120" t="s">
        <v>158</v>
      </c>
      <c r="E8" s="98">
        <v>0.458680555555556</v>
      </c>
      <c r="F8" s="34"/>
      <c r="G8" s="51"/>
      <c r="H8" s="51"/>
      <c r="I8" s="51"/>
      <c r="J8" s="51"/>
      <c r="K8" s="52">
        <f>IF(ISBLANK(G8),"",G8+H8+I8+J8)</f>
      </c>
      <c r="L8" s="36"/>
      <c r="M8" s="37"/>
      <c r="N8" s="32"/>
      <c r="O8" s="40"/>
      <c r="P8" s="32"/>
      <c r="Q8" s="50"/>
    </row>
    <row r="9" spans="1:17" s="14" customFormat="1" ht="13.5">
      <c r="A9" s="52" t="s">
        <v>35</v>
      </c>
      <c r="B9" s="51">
        <v>52</v>
      </c>
      <c r="C9" s="119" t="s">
        <v>159</v>
      </c>
      <c r="D9" s="121" t="s">
        <v>160</v>
      </c>
      <c r="E9" s="98">
        <v>0.458796296296296</v>
      </c>
      <c r="F9" s="34"/>
      <c r="G9" s="51"/>
      <c r="H9" s="51"/>
      <c r="I9" s="51"/>
      <c r="J9" s="51"/>
      <c r="K9" s="52">
        <f>IF(ISBLANK(G9),"",G9+H9+I9+J9)</f>
      </c>
      <c r="L9" s="36"/>
      <c r="M9" s="37"/>
      <c r="N9" s="32"/>
      <c r="O9" s="40"/>
      <c r="P9" s="32"/>
      <c r="Q9" s="50"/>
    </row>
    <row r="10" spans="1:17" s="14" customFormat="1" ht="13.5">
      <c r="A10" s="52" t="s">
        <v>36</v>
      </c>
      <c r="B10" s="51">
        <v>53</v>
      </c>
      <c r="C10" s="119" t="s">
        <v>0</v>
      </c>
      <c r="D10" s="120" t="s">
        <v>1</v>
      </c>
      <c r="E10" s="98">
        <v>0.458912037037037</v>
      </c>
      <c r="F10" s="34"/>
      <c r="G10" s="51"/>
      <c r="H10" s="51"/>
      <c r="I10" s="51"/>
      <c r="J10" s="51"/>
      <c r="K10" s="52">
        <f>IF(ISBLANK(G10),"",G10+H10+I10+J10)</f>
      </c>
      <c r="L10" s="36"/>
      <c r="M10" s="37"/>
      <c r="N10" s="32"/>
      <c r="O10" s="40"/>
      <c r="P10" s="32"/>
      <c r="Q10" s="50"/>
    </row>
    <row r="11" spans="1:17" s="14" customFormat="1" ht="13.5">
      <c r="A11" s="52" t="s">
        <v>36</v>
      </c>
      <c r="B11" s="51">
        <v>54</v>
      </c>
      <c r="C11" s="119" t="s">
        <v>2</v>
      </c>
      <c r="D11" s="120" t="s">
        <v>3</v>
      </c>
      <c r="E11" s="98">
        <v>0.459027777777778</v>
      </c>
      <c r="F11" s="34"/>
      <c r="G11" s="51"/>
      <c r="H11" s="51"/>
      <c r="I11" s="51"/>
      <c r="J11" s="51"/>
      <c r="K11" s="52">
        <f>IF(ISBLANK(G11),"",G11+H11+I11+J11)</f>
      </c>
      <c r="L11" s="36"/>
      <c r="M11" s="37"/>
      <c r="N11" s="32"/>
      <c r="O11" s="40"/>
      <c r="P11" s="32"/>
      <c r="Q11" s="50"/>
    </row>
    <row r="12" spans="1:17" s="14" customFormat="1" ht="13.5">
      <c r="A12" s="52" t="s">
        <v>36</v>
      </c>
      <c r="B12" s="51">
        <v>55</v>
      </c>
      <c r="C12" s="119" t="s">
        <v>4</v>
      </c>
      <c r="D12" s="120" t="s">
        <v>158</v>
      </c>
      <c r="E12" s="98">
        <v>0.459143518518519</v>
      </c>
      <c r="F12" s="34"/>
      <c r="G12" s="51"/>
      <c r="H12" s="51"/>
      <c r="I12" s="51"/>
      <c r="J12" s="51"/>
      <c r="K12" s="52">
        <f>IF(ISBLANK(G12),"",G12+H12+I12+J12)</f>
      </c>
      <c r="L12" s="36"/>
      <c r="M12" s="37"/>
      <c r="N12" s="32"/>
      <c r="O12" s="40"/>
      <c r="P12" s="32"/>
      <c r="Q12" s="50"/>
    </row>
    <row r="13" spans="1:17" s="14" customFormat="1" ht="13.5">
      <c r="A13" s="52" t="s">
        <v>35</v>
      </c>
      <c r="B13" s="51">
        <v>56</v>
      </c>
      <c r="C13" s="119" t="s">
        <v>5</v>
      </c>
      <c r="D13" s="120" t="s">
        <v>3</v>
      </c>
      <c r="E13" s="98">
        <v>0.45925925925926</v>
      </c>
      <c r="F13" s="34"/>
      <c r="G13" s="51"/>
      <c r="H13" s="51"/>
      <c r="I13" s="51"/>
      <c r="J13" s="51"/>
      <c r="K13" s="52"/>
      <c r="L13" s="36"/>
      <c r="M13" s="37"/>
      <c r="N13" s="32"/>
      <c r="O13" s="40"/>
      <c r="P13" s="32"/>
      <c r="Q13" s="50"/>
    </row>
    <row r="14" spans="1:17" s="14" customFormat="1" ht="13.5">
      <c r="A14" s="52" t="s">
        <v>35</v>
      </c>
      <c r="B14" s="51">
        <v>57</v>
      </c>
      <c r="C14" s="119" t="s">
        <v>6</v>
      </c>
      <c r="D14" s="120" t="s">
        <v>7</v>
      </c>
      <c r="E14" s="98">
        <v>0.459375</v>
      </c>
      <c r="F14" s="34"/>
      <c r="G14" s="51"/>
      <c r="H14" s="51"/>
      <c r="I14" s="51"/>
      <c r="J14" s="51"/>
      <c r="K14" s="52"/>
      <c r="L14" s="36"/>
      <c r="M14" s="37"/>
      <c r="N14" s="32"/>
      <c r="O14" s="40"/>
      <c r="P14" s="32"/>
      <c r="Q14" s="50"/>
    </row>
    <row r="15" spans="1:17" s="14" customFormat="1" ht="13.5">
      <c r="A15" s="52" t="s">
        <v>35</v>
      </c>
      <c r="B15" s="51">
        <v>58</v>
      </c>
      <c r="C15" s="119" t="s">
        <v>8</v>
      </c>
      <c r="D15" s="120" t="s">
        <v>9</v>
      </c>
      <c r="E15" s="98">
        <v>0.459490740740741</v>
      </c>
      <c r="F15" s="34"/>
      <c r="G15" s="51"/>
      <c r="H15" s="51"/>
      <c r="I15" s="51"/>
      <c r="J15" s="51"/>
      <c r="K15" s="52"/>
      <c r="L15" s="36"/>
      <c r="M15" s="37"/>
      <c r="N15" s="32"/>
      <c r="O15" s="40"/>
      <c r="P15" s="32"/>
      <c r="Q15" s="50"/>
    </row>
    <row r="16" spans="1:17" s="14" customFormat="1" ht="13.5">
      <c r="A16" s="52" t="s">
        <v>36</v>
      </c>
      <c r="B16" s="51">
        <v>59</v>
      </c>
      <c r="C16" s="119" t="s">
        <v>10</v>
      </c>
      <c r="D16" s="120" t="s">
        <v>11</v>
      </c>
      <c r="E16" s="98">
        <v>0.459606481481482</v>
      </c>
      <c r="F16" s="34"/>
      <c r="G16" s="51"/>
      <c r="H16" s="51"/>
      <c r="I16" s="51"/>
      <c r="J16" s="51"/>
      <c r="K16" s="52"/>
      <c r="L16" s="36"/>
      <c r="M16" s="37"/>
      <c r="N16" s="32"/>
      <c r="O16" s="40"/>
      <c r="P16" s="32"/>
      <c r="Q16" s="50"/>
    </row>
    <row r="17" spans="1:17" s="14" customFormat="1" ht="13.5">
      <c r="A17" s="52" t="s">
        <v>35</v>
      </c>
      <c r="B17" s="51">
        <v>60</v>
      </c>
      <c r="C17" s="119" t="s">
        <v>12</v>
      </c>
      <c r="D17" s="120" t="s">
        <v>13</v>
      </c>
      <c r="E17" s="98">
        <v>0.459722222222223</v>
      </c>
      <c r="F17" s="34"/>
      <c r="G17" s="51"/>
      <c r="H17" s="51"/>
      <c r="I17" s="51"/>
      <c r="J17" s="51"/>
      <c r="K17" s="52"/>
      <c r="L17" s="36"/>
      <c r="M17" s="37"/>
      <c r="N17" s="32"/>
      <c r="O17" s="40"/>
      <c r="P17" s="32"/>
      <c r="Q17" s="50"/>
    </row>
    <row r="18" spans="1:17" s="14" customFormat="1" ht="13.5">
      <c r="A18" s="52" t="s">
        <v>35</v>
      </c>
      <c r="B18" s="51">
        <v>61</v>
      </c>
      <c r="C18" s="119" t="s">
        <v>14</v>
      </c>
      <c r="D18" s="120" t="s">
        <v>15</v>
      </c>
      <c r="E18" s="98">
        <v>0.459837962962963</v>
      </c>
      <c r="F18" s="34"/>
      <c r="G18" s="51"/>
      <c r="H18" s="51"/>
      <c r="I18" s="51"/>
      <c r="J18" s="51"/>
      <c r="K18" s="52"/>
      <c r="L18" s="36"/>
      <c r="M18" s="37"/>
      <c r="N18" s="32"/>
      <c r="O18" s="40"/>
      <c r="P18" s="32"/>
      <c r="Q18" s="50"/>
    </row>
    <row r="19" spans="1:17" s="14" customFormat="1" ht="12">
      <c r="A19" s="52" t="s">
        <v>34</v>
      </c>
      <c r="B19" s="51">
        <v>62</v>
      </c>
      <c r="C19" s="122" t="s">
        <v>16</v>
      </c>
      <c r="D19" s="120" t="s">
        <v>3</v>
      </c>
      <c r="E19" s="98">
        <v>0.459953703703704</v>
      </c>
      <c r="F19" s="34"/>
      <c r="G19" s="51"/>
      <c r="H19" s="51"/>
      <c r="I19" s="51"/>
      <c r="J19" s="51"/>
      <c r="K19" s="52"/>
      <c r="L19" s="36"/>
      <c r="M19" s="37"/>
      <c r="N19" s="32"/>
      <c r="O19" s="40"/>
      <c r="P19" s="32"/>
      <c r="Q19" s="50"/>
    </row>
    <row r="20" spans="1:17" s="14" customFormat="1" ht="13.5">
      <c r="A20" s="52" t="s">
        <v>35</v>
      </c>
      <c r="B20" s="51">
        <v>63</v>
      </c>
      <c r="C20" s="119" t="s">
        <v>17</v>
      </c>
      <c r="D20" s="120" t="s">
        <v>18</v>
      </c>
      <c r="E20" s="98">
        <v>0.460069444444445</v>
      </c>
      <c r="F20" s="34"/>
      <c r="G20" s="51"/>
      <c r="H20" s="51"/>
      <c r="I20" s="51"/>
      <c r="J20" s="51"/>
      <c r="K20" s="52"/>
      <c r="L20" s="36"/>
      <c r="M20" s="37"/>
      <c r="N20" s="32"/>
      <c r="O20" s="40"/>
      <c r="P20" s="32"/>
      <c r="Q20" s="50"/>
    </row>
    <row r="21" spans="1:17" s="14" customFormat="1" ht="13.5">
      <c r="A21" s="52" t="s">
        <v>36</v>
      </c>
      <c r="B21" s="51">
        <v>64</v>
      </c>
      <c r="C21" s="119" t="s">
        <v>19</v>
      </c>
      <c r="D21" s="120" t="s">
        <v>11</v>
      </c>
      <c r="E21" s="98">
        <v>0.460185185185186</v>
      </c>
      <c r="F21" s="34"/>
      <c r="G21" s="51"/>
      <c r="H21" s="51"/>
      <c r="I21" s="51"/>
      <c r="J21" s="51"/>
      <c r="K21" s="52"/>
      <c r="L21" s="36"/>
      <c r="M21" s="37"/>
      <c r="N21" s="32"/>
      <c r="O21" s="40"/>
      <c r="P21" s="32"/>
      <c r="Q21" s="50"/>
    </row>
    <row r="22" spans="1:17" s="14" customFormat="1" ht="13.5">
      <c r="A22" s="52" t="s">
        <v>35</v>
      </c>
      <c r="B22" s="51">
        <v>65</v>
      </c>
      <c r="C22" s="119" t="s">
        <v>80</v>
      </c>
      <c r="D22" s="120"/>
      <c r="E22" s="98">
        <v>0.460300925925927</v>
      </c>
      <c r="F22" s="34"/>
      <c r="G22" s="51"/>
      <c r="H22" s="51"/>
      <c r="I22" s="51"/>
      <c r="J22" s="51"/>
      <c r="K22" s="52"/>
      <c r="L22" s="25"/>
      <c r="M22" s="37"/>
      <c r="N22" s="32"/>
      <c r="O22" s="40"/>
      <c r="P22" s="32"/>
      <c r="Q22" s="50"/>
    </row>
    <row r="23" spans="1:17" s="14" customFormat="1" ht="13.5">
      <c r="A23" s="52" t="s">
        <v>35</v>
      </c>
      <c r="B23" s="51">
        <v>66</v>
      </c>
      <c r="C23" s="119" t="s">
        <v>21</v>
      </c>
      <c r="D23" s="120" t="s">
        <v>20</v>
      </c>
      <c r="E23" s="98">
        <v>0.460416666666668</v>
      </c>
      <c r="F23" s="34"/>
      <c r="G23" s="51"/>
      <c r="H23" s="51"/>
      <c r="I23" s="51"/>
      <c r="J23" s="51"/>
      <c r="K23" s="52"/>
      <c r="L23" s="36"/>
      <c r="M23" s="37"/>
      <c r="N23" s="32"/>
      <c r="O23" s="40"/>
      <c r="P23" s="32"/>
      <c r="Q23" s="50"/>
    </row>
    <row r="24" spans="1:17" s="14" customFormat="1" ht="12">
      <c r="A24" s="52" t="s">
        <v>35</v>
      </c>
      <c r="B24" s="51">
        <v>67</v>
      </c>
      <c r="C24" s="122" t="s">
        <v>22</v>
      </c>
      <c r="D24" s="120" t="s">
        <v>20</v>
      </c>
      <c r="E24" s="98">
        <v>0.460532407407409</v>
      </c>
      <c r="F24" s="34"/>
      <c r="G24" s="51"/>
      <c r="H24" s="51"/>
      <c r="I24" s="51"/>
      <c r="J24" s="51"/>
      <c r="K24" s="52"/>
      <c r="L24" s="36"/>
      <c r="M24" s="37"/>
      <c r="N24" s="32"/>
      <c r="O24" s="40"/>
      <c r="P24" s="32"/>
      <c r="Q24" s="50"/>
    </row>
    <row r="25" spans="1:17" s="14" customFormat="1" ht="13.5">
      <c r="A25" s="52" t="s">
        <v>35</v>
      </c>
      <c r="B25" s="51">
        <v>68</v>
      </c>
      <c r="C25" s="119" t="s">
        <v>28</v>
      </c>
      <c r="D25" s="120" t="s">
        <v>29</v>
      </c>
      <c r="E25" s="98">
        <v>0.46064814814815</v>
      </c>
      <c r="F25" s="34"/>
      <c r="G25" s="51"/>
      <c r="H25" s="51"/>
      <c r="I25" s="51"/>
      <c r="J25" s="51"/>
      <c r="K25" s="52"/>
      <c r="L25" s="36"/>
      <c r="M25" s="37"/>
      <c r="N25" s="32"/>
      <c r="O25" s="40"/>
      <c r="P25" s="32"/>
      <c r="Q25" s="50"/>
    </row>
    <row r="26" spans="1:17" s="14" customFormat="1" ht="12">
      <c r="A26" s="52" t="s">
        <v>34</v>
      </c>
      <c r="B26" s="51">
        <v>69</v>
      </c>
      <c r="C26" s="63" t="s">
        <v>30</v>
      </c>
      <c r="D26" s="123" t="s">
        <v>31</v>
      </c>
      <c r="E26" s="98">
        <v>0.460763888888891</v>
      </c>
      <c r="F26" s="34"/>
      <c r="G26" s="51"/>
      <c r="H26" s="51"/>
      <c r="I26" s="51"/>
      <c r="J26" s="51"/>
      <c r="K26" s="52"/>
      <c r="L26" s="36"/>
      <c r="M26" s="37"/>
      <c r="N26" s="32"/>
      <c r="O26" s="40"/>
      <c r="P26" s="32"/>
      <c r="Q26" s="50"/>
    </row>
    <row r="27" spans="1:17" s="14" customFormat="1" ht="12">
      <c r="A27" s="52" t="s">
        <v>34</v>
      </c>
      <c r="B27" s="51">
        <v>70</v>
      </c>
      <c r="C27" s="122" t="s">
        <v>32</v>
      </c>
      <c r="D27" s="120" t="s">
        <v>33</v>
      </c>
      <c r="E27" s="98">
        <v>0.460879629629632</v>
      </c>
      <c r="F27" s="34"/>
      <c r="G27" s="76"/>
      <c r="H27" s="76"/>
      <c r="I27" s="76"/>
      <c r="J27" s="76"/>
      <c r="K27" s="77"/>
      <c r="L27" s="36"/>
      <c r="M27" s="37"/>
      <c r="N27" s="32"/>
      <c r="O27" s="40"/>
      <c r="P27" s="32"/>
      <c r="Q27" s="50"/>
    </row>
    <row r="28" spans="1:17" s="14" customFormat="1" ht="12">
      <c r="A28" s="52" t="s">
        <v>34</v>
      </c>
      <c r="B28" s="51">
        <v>71</v>
      </c>
      <c r="C28" s="122" t="s">
        <v>66</v>
      </c>
      <c r="D28" s="120" t="s">
        <v>67</v>
      </c>
      <c r="E28" s="98">
        <v>0.460995370370373</v>
      </c>
      <c r="F28" s="34"/>
      <c r="G28" s="76"/>
      <c r="H28" s="76"/>
      <c r="I28" s="76"/>
      <c r="J28" s="76"/>
      <c r="K28" s="77"/>
      <c r="L28" s="36"/>
      <c r="M28" s="37"/>
      <c r="N28" s="32"/>
      <c r="O28" s="40"/>
      <c r="P28" s="32"/>
      <c r="Q28" s="50"/>
    </row>
    <row r="29" spans="1:17" s="14" customFormat="1" ht="12">
      <c r="A29" s="95"/>
      <c r="B29" s="51"/>
      <c r="C29" s="83"/>
      <c r="D29" s="82"/>
      <c r="E29" s="98"/>
      <c r="F29" s="96"/>
      <c r="G29" s="51"/>
      <c r="H29" s="51"/>
      <c r="I29" s="51"/>
      <c r="J29" s="51"/>
      <c r="K29" s="52"/>
      <c r="L29" s="36"/>
      <c r="M29" s="37"/>
      <c r="N29" s="32"/>
      <c r="O29" s="40"/>
      <c r="P29" s="32"/>
      <c r="Q29" s="50"/>
    </row>
    <row r="30" spans="1:17" s="14" customFormat="1" ht="12">
      <c r="A30" s="95"/>
      <c r="B30" s="51"/>
      <c r="C30" s="81" t="s">
        <v>37</v>
      </c>
      <c r="D30" s="82"/>
      <c r="E30" s="98"/>
      <c r="F30" s="34"/>
      <c r="G30" s="79"/>
      <c r="H30" s="79"/>
      <c r="I30" s="79"/>
      <c r="J30" s="79"/>
      <c r="K30" s="80"/>
      <c r="L30" s="36"/>
      <c r="M30" s="37"/>
      <c r="N30" s="32"/>
      <c r="O30" s="40"/>
      <c r="P30" s="32"/>
      <c r="Q30" s="50"/>
    </row>
    <row r="31" spans="1:17" s="14" customFormat="1" ht="12">
      <c r="A31" s="95"/>
      <c r="B31" s="51"/>
      <c r="C31" s="63"/>
      <c r="D31" s="82"/>
      <c r="E31" s="98"/>
      <c r="F31" s="34"/>
      <c r="G31" s="51"/>
      <c r="H31" s="51"/>
      <c r="I31" s="51"/>
      <c r="J31" s="51"/>
      <c r="K31" s="52"/>
      <c r="L31" s="36"/>
      <c r="M31" s="37"/>
      <c r="N31" s="32"/>
      <c r="O31" s="40"/>
      <c r="P31" s="32"/>
      <c r="Q31" s="50"/>
    </row>
    <row r="32" spans="1:17" s="14" customFormat="1" ht="13.5">
      <c r="A32" s="52" t="s">
        <v>40</v>
      </c>
      <c r="B32" s="51">
        <v>75</v>
      </c>
      <c r="C32" s="119" t="s">
        <v>38</v>
      </c>
      <c r="D32" s="120" t="s">
        <v>39</v>
      </c>
      <c r="E32" s="98">
        <v>0.4791666666666667</v>
      </c>
      <c r="F32" s="34"/>
      <c r="G32" s="51"/>
      <c r="H32" s="51"/>
      <c r="I32" s="51"/>
      <c r="J32" s="51"/>
      <c r="K32" s="52"/>
      <c r="L32" s="36"/>
      <c r="M32" s="37"/>
      <c r="N32" s="32"/>
      <c r="O32" s="40"/>
      <c r="P32" s="32"/>
      <c r="Q32" s="50"/>
    </row>
    <row r="33" spans="1:19" ht="13.5">
      <c r="A33" s="52" t="s">
        <v>64</v>
      </c>
      <c r="B33" s="51">
        <v>76</v>
      </c>
      <c r="C33" s="119" t="s">
        <v>41</v>
      </c>
      <c r="D33" s="120" t="s">
        <v>42</v>
      </c>
      <c r="E33" s="98">
        <v>0.4792824074074074</v>
      </c>
      <c r="G33" s="51"/>
      <c r="H33" s="51"/>
      <c r="I33" s="51"/>
      <c r="J33" s="51"/>
      <c r="K33" s="52">
        <f aca="true" t="shared" si="0" ref="K33:K73">IF(ISBLANK(G33),"",G33+H33+I33+J33)</f>
      </c>
      <c r="S33" s="4"/>
    </row>
    <row r="34" spans="1:19" ht="13.5">
      <c r="A34" s="52" t="s">
        <v>65</v>
      </c>
      <c r="B34" s="51">
        <v>77</v>
      </c>
      <c r="C34" s="124" t="s">
        <v>43</v>
      </c>
      <c r="D34" s="120" t="s">
        <v>45</v>
      </c>
      <c r="E34" s="98">
        <v>0.4793981481481482</v>
      </c>
      <c r="G34" s="51"/>
      <c r="H34" s="51"/>
      <c r="I34" s="51"/>
      <c r="J34" s="51"/>
      <c r="K34" s="52">
        <f t="shared" si="0"/>
      </c>
      <c r="S34" s="4"/>
    </row>
    <row r="35" spans="1:19" ht="13.5">
      <c r="A35" s="52" t="s">
        <v>65</v>
      </c>
      <c r="B35" s="51">
        <v>78</v>
      </c>
      <c r="C35" s="119" t="s">
        <v>44</v>
      </c>
      <c r="D35" s="120" t="s">
        <v>45</v>
      </c>
      <c r="E35" s="98">
        <v>0.479513888888889</v>
      </c>
      <c r="G35" s="51"/>
      <c r="H35" s="51"/>
      <c r="I35" s="51"/>
      <c r="J35" s="51"/>
      <c r="K35" s="52">
        <f t="shared" si="0"/>
      </c>
      <c r="S35" s="4"/>
    </row>
    <row r="36" spans="1:19" ht="12">
      <c r="A36" s="52" t="s">
        <v>64</v>
      </c>
      <c r="B36" s="51">
        <v>79</v>
      </c>
      <c r="C36" s="120" t="s">
        <v>46</v>
      </c>
      <c r="D36" s="120" t="s">
        <v>47</v>
      </c>
      <c r="E36" s="98">
        <v>0.47962962962963</v>
      </c>
      <c r="G36" s="51"/>
      <c r="H36" s="51"/>
      <c r="I36" s="51"/>
      <c r="J36" s="51"/>
      <c r="K36" s="52">
        <f t="shared" si="0"/>
      </c>
      <c r="R36" s="16"/>
      <c r="S36" s="4"/>
    </row>
    <row r="37" spans="1:19" ht="13.5">
      <c r="A37" s="52" t="s">
        <v>65</v>
      </c>
      <c r="B37" s="51">
        <v>80</v>
      </c>
      <c r="C37" s="119" t="s">
        <v>48</v>
      </c>
      <c r="D37" s="120" t="s">
        <v>15</v>
      </c>
      <c r="E37" s="98">
        <v>0.47974537037037</v>
      </c>
      <c r="G37" s="51"/>
      <c r="H37" s="51"/>
      <c r="I37" s="51"/>
      <c r="J37" s="51"/>
      <c r="K37" s="52">
        <f t="shared" si="0"/>
      </c>
      <c r="S37" s="4"/>
    </row>
    <row r="38" spans="1:19" ht="13.5">
      <c r="A38" s="52" t="s">
        <v>65</v>
      </c>
      <c r="B38" s="51">
        <v>81</v>
      </c>
      <c r="C38" s="119" t="s">
        <v>49</v>
      </c>
      <c r="D38" s="120" t="s">
        <v>50</v>
      </c>
      <c r="E38" s="98">
        <v>0.479861111111111</v>
      </c>
      <c r="G38" s="51"/>
      <c r="H38" s="51"/>
      <c r="I38" s="51"/>
      <c r="J38" s="51"/>
      <c r="K38" s="52"/>
      <c r="S38" s="4"/>
    </row>
    <row r="39" spans="1:19" ht="13.5">
      <c r="A39" s="52" t="s">
        <v>65</v>
      </c>
      <c r="B39" s="51">
        <v>82</v>
      </c>
      <c r="C39" s="119" t="s">
        <v>51</v>
      </c>
      <c r="D39" s="120" t="s">
        <v>45</v>
      </c>
      <c r="E39" s="98">
        <v>0.479976851851852</v>
      </c>
      <c r="G39" s="51"/>
      <c r="H39" s="51"/>
      <c r="I39" s="51"/>
      <c r="J39" s="51"/>
      <c r="K39" s="52"/>
      <c r="S39" s="4"/>
    </row>
    <row r="40" spans="1:19" ht="13.5">
      <c r="A40" s="52" t="s">
        <v>64</v>
      </c>
      <c r="B40" s="51">
        <v>83</v>
      </c>
      <c r="C40" s="119" t="s">
        <v>53</v>
      </c>
      <c r="D40" s="120" t="s">
        <v>54</v>
      </c>
      <c r="E40" s="98">
        <v>0.480092592592592</v>
      </c>
      <c r="G40" s="51"/>
      <c r="H40" s="51"/>
      <c r="I40" s="51"/>
      <c r="J40" s="51"/>
      <c r="K40" s="52">
        <f t="shared" si="0"/>
      </c>
      <c r="S40" s="4"/>
    </row>
    <row r="41" spans="1:19" ht="13.5">
      <c r="A41" s="52" t="s">
        <v>64</v>
      </c>
      <c r="B41" s="51">
        <v>84</v>
      </c>
      <c r="C41" s="119" t="s">
        <v>55</v>
      </c>
      <c r="D41" s="120" t="s">
        <v>13</v>
      </c>
      <c r="E41" s="98">
        <v>0.480208333333333</v>
      </c>
      <c r="G41" s="51"/>
      <c r="H41" s="51"/>
      <c r="I41" s="51"/>
      <c r="J41" s="51"/>
      <c r="K41" s="52">
        <f t="shared" si="0"/>
      </c>
      <c r="S41" s="4"/>
    </row>
    <row r="42" spans="1:19" ht="13.5">
      <c r="A42" s="52" t="s">
        <v>65</v>
      </c>
      <c r="B42" s="51">
        <v>85</v>
      </c>
      <c r="C42" s="119" t="s">
        <v>56</v>
      </c>
      <c r="D42" s="120" t="s">
        <v>50</v>
      </c>
      <c r="E42" s="98">
        <v>0.480324074074074</v>
      </c>
      <c r="G42" s="76"/>
      <c r="H42" s="76"/>
      <c r="I42" s="76"/>
      <c r="J42" s="76"/>
      <c r="K42" s="77">
        <f t="shared" si="0"/>
      </c>
      <c r="S42" s="4"/>
    </row>
    <row r="43" spans="1:19" ht="13.5">
      <c r="A43" s="52" t="s">
        <v>64</v>
      </c>
      <c r="B43" s="51">
        <v>86</v>
      </c>
      <c r="C43" s="119" t="s">
        <v>57</v>
      </c>
      <c r="D43" s="120" t="s">
        <v>15</v>
      </c>
      <c r="E43" s="98">
        <v>0.480439814814815</v>
      </c>
      <c r="F43" s="68"/>
      <c r="G43" s="51"/>
      <c r="H43" s="51"/>
      <c r="I43" s="51"/>
      <c r="J43" s="51"/>
      <c r="K43" s="52"/>
      <c r="S43" s="4"/>
    </row>
    <row r="44" spans="1:19" ht="13.5">
      <c r="A44" s="52" t="s">
        <v>65</v>
      </c>
      <c r="B44" s="51">
        <v>87</v>
      </c>
      <c r="C44" s="119" t="s">
        <v>58</v>
      </c>
      <c r="D44" s="120" t="s">
        <v>20</v>
      </c>
      <c r="E44" s="98">
        <v>0.480555555555555</v>
      </c>
      <c r="G44" s="79"/>
      <c r="H44" s="79"/>
      <c r="I44" s="79"/>
      <c r="J44" s="79"/>
      <c r="K44" s="80"/>
      <c r="S44" s="4"/>
    </row>
    <row r="45" spans="1:19" ht="13.5">
      <c r="A45" s="52" t="s">
        <v>64</v>
      </c>
      <c r="B45" s="51">
        <v>88</v>
      </c>
      <c r="C45" s="119" t="s">
        <v>59</v>
      </c>
      <c r="D45" s="120" t="s">
        <v>62</v>
      </c>
      <c r="E45" s="98">
        <v>0.480671296296296</v>
      </c>
      <c r="G45" s="51"/>
      <c r="H45" s="51"/>
      <c r="I45" s="51"/>
      <c r="J45" s="51"/>
      <c r="K45" s="52">
        <f t="shared" si="0"/>
      </c>
      <c r="S45" s="4"/>
    </row>
    <row r="46" spans="1:19" ht="13.5">
      <c r="A46" s="52" t="s">
        <v>64</v>
      </c>
      <c r="B46" s="51">
        <v>89</v>
      </c>
      <c r="C46" s="119" t="s">
        <v>63</v>
      </c>
      <c r="D46" s="120" t="s">
        <v>45</v>
      </c>
      <c r="E46" s="98">
        <v>0.480787037037037</v>
      </c>
      <c r="G46" s="51"/>
      <c r="H46" s="51"/>
      <c r="I46" s="51"/>
      <c r="J46" s="51"/>
      <c r="K46" s="52">
        <f t="shared" si="0"/>
      </c>
      <c r="S46" s="4"/>
    </row>
    <row r="47" spans="1:19" ht="13.5">
      <c r="A47" s="52" t="s">
        <v>52</v>
      </c>
      <c r="B47" s="51">
        <v>90</v>
      </c>
      <c r="C47" s="125" t="s">
        <v>68</v>
      </c>
      <c r="D47" s="120"/>
      <c r="E47" s="98">
        <v>0.480902777777778</v>
      </c>
      <c r="G47" s="51"/>
      <c r="H47" s="51"/>
      <c r="I47" s="51"/>
      <c r="J47" s="51"/>
      <c r="K47" s="52">
        <f t="shared" si="0"/>
      </c>
      <c r="S47" s="4"/>
    </row>
    <row r="48" spans="1:19" ht="12">
      <c r="A48" s="95"/>
      <c r="B48" s="51">
        <v>91</v>
      </c>
      <c r="C48" s="123" t="s">
        <v>68</v>
      </c>
      <c r="D48" s="82"/>
      <c r="E48" s="98">
        <v>0.481018518518519</v>
      </c>
      <c r="G48" s="51"/>
      <c r="H48" s="51"/>
      <c r="I48" s="51"/>
      <c r="J48" s="51"/>
      <c r="K48" s="52">
        <f t="shared" si="0"/>
      </c>
      <c r="S48" s="4"/>
    </row>
    <row r="49" spans="1:19" ht="12">
      <c r="A49" s="95"/>
      <c r="B49" s="51">
        <v>92</v>
      </c>
      <c r="C49" s="123" t="s">
        <v>68</v>
      </c>
      <c r="D49" s="82"/>
      <c r="E49" s="98">
        <v>0.48113425925926</v>
      </c>
      <c r="G49" s="51"/>
      <c r="H49" s="51"/>
      <c r="I49" s="51"/>
      <c r="J49" s="51"/>
      <c r="K49" s="52">
        <f t="shared" si="0"/>
      </c>
      <c r="S49" s="4"/>
    </row>
    <row r="50" spans="1:19" ht="13.5">
      <c r="A50" s="95" t="s">
        <v>73</v>
      </c>
      <c r="B50" s="51">
        <v>93</v>
      </c>
      <c r="C50" s="119" t="s">
        <v>69</v>
      </c>
      <c r="D50" s="120" t="s">
        <v>20</v>
      </c>
      <c r="E50" s="98">
        <v>0.481250000000001</v>
      </c>
      <c r="G50" s="51"/>
      <c r="H50" s="51"/>
      <c r="I50" s="51"/>
      <c r="J50" s="51"/>
      <c r="K50" s="52">
        <f t="shared" si="0"/>
      </c>
      <c r="S50" s="4"/>
    </row>
    <row r="51" spans="1:19" ht="13.5">
      <c r="A51" s="95" t="s">
        <v>73</v>
      </c>
      <c r="B51" s="51">
        <v>94</v>
      </c>
      <c r="C51" s="119" t="s">
        <v>70</v>
      </c>
      <c r="D51" s="120" t="s">
        <v>3</v>
      </c>
      <c r="E51" s="98">
        <v>0.481365740740742</v>
      </c>
      <c r="G51" s="51"/>
      <c r="H51" s="51"/>
      <c r="I51" s="51"/>
      <c r="J51" s="51"/>
      <c r="K51" s="52">
        <f t="shared" si="0"/>
      </c>
      <c r="S51" s="4"/>
    </row>
    <row r="52" spans="1:19" ht="13.5">
      <c r="A52" s="95" t="s">
        <v>73</v>
      </c>
      <c r="B52" s="51">
        <v>95</v>
      </c>
      <c r="C52" s="119" t="s">
        <v>71</v>
      </c>
      <c r="D52" s="120" t="s">
        <v>72</v>
      </c>
      <c r="E52" s="98">
        <v>0.481481481481483</v>
      </c>
      <c r="G52" s="51"/>
      <c r="H52" s="51"/>
      <c r="I52" s="51"/>
      <c r="J52" s="51"/>
      <c r="K52" s="52">
        <f t="shared" si="0"/>
      </c>
      <c r="S52" s="4"/>
    </row>
    <row r="53" spans="1:19" ht="13.5">
      <c r="A53" s="52" t="s">
        <v>76</v>
      </c>
      <c r="B53" s="51">
        <v>96</v>
      </c>
      <c r="C53" s="119" t="s">
        <v>74</v>
      </c>
      <c r="D53" s="120" t="s">
        <v>72</v>
      </c>
      <c r="E53" s="98">
        <v>0.481597222222224</v>
      </c>
      <c r="G53" s="51"/>
      <c r="H53" s="51"/>
      <c r="I53" s="51"/>
      <c r="J53" s="51"/>
      <c r="K53" s="52"/>
      <c r="S53" s="4"/>
    </row>
    <row r="54" spans="1:19" ht="13.5">
      <c r="A54" s="52" t="s">
        <v>76</v>
      </c>
      <c r="B54" s="51">
        <v>97</v>
      </c>
      <c r="C54" s="119" t="s">
        <v>75</v>
      </c>
      <c r="D54" s="120" t="s">
        <v>20</v>
      </c>
      <c r="E54" s="98">
        <v>0.481712962962965</v>
      </c>
      <c r="F54" s="68"/>
      <c r="G54" s="51"/>
      <c r="H54" s="51"/>
      <c r="I54" s="51"/>
      <c r="J54" s="51"/>
      <c r="K54" s="52">
        <f t="shared" si="0"/>
      </c>
      <c r="L54" s="78"/>
      <c r="S54" s="4"/>
    </row>
    <row r="55" spans="1:19" ht="13.5">
      <c r="A55" s="52" t="s">
        <v>79</v>
      </c>
      <c r="B55" s="51">
        <v>98</v>
      </c>
      <c r="C55" s="119" t="s">
        <v>77</v>
      </c>
      <c r="D55" s="120" t="s">
        <v>78</v>
      </c>
      <c r="E55" s="98">
        <v>0.481828703703706</v>
      </c>
      <c r="F55" s="68"/>
      <c r="G55" s="51"/>
      <c r="H55" s="51"/>
      <c r="I55" s="51"/>
      <c r="J55" s="51"/>
      <c r="K55" s="52">
        <f t="shared" si="0"/>
      </c>
      <c r="L55" s="78"/>
      <c r="S55" s="4"/>
    </row>
    <row r="56" spans="1:19" ht="12">
      <c r="A56" s="95"/>
      <c r="B56" s="51"/>
      <c r="C56" s="63"/>
      <c r="D56" s="82"/>
      <c r="E56" s="98"/>
      <c r="F56" s="68"/>
      <c r="G56" s="51"/>
      <c r="H56" s="51"/>
      <c r="I56" s="51"/>
      <c r="J56" s="51"/>
      <c r="K56" s="52">
        <f t="shared" si="0"/>
      </c>
      <c r="L56" s="78"/>
      <c r="S56" s="4"/>
    </row>
    <row r="57" spans="1:19" ht="12">
      <c r="A57" s="95"/>
      <c r="B57" s="51"/>
      <c r="C57" s="63"/>
      <c r="D57" s="63"/>
      <c r="E57" s="98"/>
      <c r="F57" s="68"/>
      <c r="G57" s="51"/>
      <c r="H57" s="51"/>
      <c r="I57" s="51"/>
      <c r="J57" s="51"/>
      <c r="K57" s="52">
        <f t="shared" si="0"/>
      </c>
      <c r="L57" s="78"/>
      <c r="S57" s="4"/>
    </row>
    <row r="58" spans="1:19" ht="12">
      <c r="A58" s="95"/>
      <c r="B58" s="51"/>
      <c r="C58" s="63"/>
      <c r="D58" s="63"/>
      <c r="E58" s="98"/>
      <c r="F58" s="68"/>
      <c r="G58" s="51"/>
      <c r="H58" s="51"/>
      <c r="I58" s="51"/>
      <c r="J58" s="51"/>
      <c r="K58" s="52">
        <f t="shared" si="0"/>
      </c>
      <c r="L58" s="78"/>
      <c r="S58" s="4"/>
    </row>
    <row r="59" spans="1:12" ht="12">
      <c r="A59" s="95"/>
      <c r="B59" s="51"/>
      <c r="C59" s="82"/>
      <c r="D59" s="82"/>
      <c r="E59" s="98"/>
      <c r="F59" s="68"/>
      <c r="G59" s="51"/>
      <c r="H59" s="51"/>
      <c r="I59" s="51"/>
      <c r="J59" s="51"/>
      <c r="K59" s="52">
        <f>IF(ISBLANK(G59),"",G59+H59+I59+J59)</f>
      </c>
      <c r="L59" s="78"/>
    </row>
    <row r="60" spans="1:12" ht="12">
      <c r="A60" s="95"/>
      <c r="B60" s="51"/>
      <c r="C60" s="82"/>
      <c r="D60" s="82"/>
      <c r="E60" s="98"/>
      <c r="F60" s="68"/>
      <c r="G60" s="51"/>
      <c r="H60" s="51"/>
      <c r="I60" s="51"/>
      <c r="J60" s="51"/>
      <c r="K60" s="52">
        <f t="shared" si="0"/>
      </c>
      <c r="L60" s="78"/>
    </row>
    <row r="61" spans="1:11" ht="12">
      <c r="A61" s="95"/>
      <c r="B61" s="51"/>
      <c r="C61" s="82"/>
      <c r="D61" s="82"/>
      <c r="E61" s="98"/>
      <c r="F61" s="68"/>
      <c r="G61" s="51"/>
      <c r="H61" s="51"/>
      <c r="I61" s="51"/>
      <c r="J61" s="51"/>
      <c r="K61" s="52">
        <f t="shared" si="0"/>
      </c>
    </row>
    <row r="62" spans="1:11" ht="12">
      <c r="A62" s="95"/>
      <c r="B62" s="51"/>
      <c r="C62" s="82"/>
      <c r="D62" s="82"/>
      <c r="E62" s="98"/>
      <c r="F62" s="68"/>
      <c r="G62" s="51"/>
      <c r="H62" s="51"/>
      <c r="I62" s="51"/>
      <c r="J62" s="51"/>
      <c r="K62" s="52">
        <f t="shared" si="0"/>
      </c>
    </row>
    <row r="63" spans="1:11" ht="12">
      <c r="A63" s="95"/>
      <c r="B63" s="51"/>
      <c r="C63" s="82"/>
      <c r="D63" s="82"/>
      <c r="E63" s="98"/>
      <c r="F63" s="68"/>
      <c r="G63" s="51"/>
      <c r="H63" s="51"/>
      <c r="I63" s="51"/>
      <c r="J63" s="51"/>
      <c r="K63" s="52">
        <f t="shared" si="0"/>
      </c>
    </row>
    <row r="64" spans="1:11" ht="12">
      <c r="A64" s="95"/>
      <c r="B64" s="51"/>
      <c r="C64" s="82"/>
      <c r="D64" s="82"/>
      <c r="E64" s="102"/>
      <c r="F64" s="68"/>
      <c r="G64" s="51"/>
      <c r="H64" s="51"/>
      <c r="I64" s="51"/>
      <c r="J64" s="51"/>
      <c r="K64" s="52">
        <f t="shared" si="0"/>
      </c>
    </row>
    <row r="65" spans="1:11" ht="12">
      <c r="A65" s="95"/>
      <c r="B65" s="51"/>
      <c r="C65" s="82"/>
      <c r="D65" s="82"/>
      <c r="E65" s="98"/>
      <c r="F65" s="68"/>
      <c r="G65" s="51"/>
      <c r="H65" s="51"/>
      <c r="I65" s="51"/>
      <c r="J65" s="51"/>
      <c r="K65" s="52">
        <f t="shared" si="0"/>
      </c>
    </row>
    <row r="66" spans="1:11" ht="12">
      <c r="A66" s="95"/>
      <c r="B66" s="51"/>
      <c r="C66" s="82"/>
      <c r="D66" s="82"/>
      <c r="E66" s="103"/>
      <c r="F66" s="68"/>
      <c r="G66" s="51"/>
      <c r="H66" s="51"/>
      <c r="I66" s="51"/>
      <c r="J66" s="51"/>
      <c r="K66" s="52"/>
    </row>
    <row r="67" spans="1:11" ht="12">
      <c r="A67" s="101"/>
      <c r="B67" s="76"/>
      <c r="C67" s="99"/>
      <c r="D67" s="63"/>
      <c r="E67" s="103"/>
      <c r="F67" s="68"/>
      <c r="G67" s="76"/>
      <c r="H67" s="51"/>
      <c r="I67" s="51"/>
      <c r="J67" s="51"/>
      <c r="K67" s="52">
        <f t="shared" si="0"/>
      </c>
    </row>
    <row r="68" spans="1:11" ht="12">
      <c r="A68" s="95"/>
      <c r="B68" s="51"/>
      <c r="C68" s="63"/>
      <c r="D68" s="63"/>
      <c r="E68" s="98"/>
      <c r="F68" s="100"/>
      <c r="G68" s="51"/>
      <c r="H68" s="51"/>
      <c r="I68" s="51"/>
      <c r="J68" s="51"/>
      <c r="K68" s="52"/>
    </row>
    <row r="69" spans="1:11" ht="12">
      <c r="A69" s="52"/>
      <c r="B69" s="52"/>
      <c r="C69" s="95"/>
      <c r="D69" s="95"/>
      <c r="E69" s="98"/>
      <c r="F69" s="100"/>
      <c r="G69" s="51"/>
      <c r="H69" s="51"/>
      <c r="I69" s="51"/>
      <c r="J69" s="51"/>
      <c r="K69" s="52">
        <f t="shared" si="0"/>
      </c>
    </row>
    <row r="70" spans="1:11" ht="12">
      <c r="A70" s="52"/>
      <c r="B70" s="52"/>
      <c r="C70" s="95"/>
      <c r="D70" s="95"/>
      <c r="E70" s="98"/>
      <c r="F70" s="100"/>
      <c r="G70" s="51"/>
      <c r="H70" s="51"/>
      <c r="I70" s="51"/>
      <c r="J70" s="51"/>
      <c r="K70" s="52">
        <f t="shared" si="0"/>
      </c>
    </row>
    <row r="71" spans="1:11" ht="12">
      <c r="A71" s="95"/>
      <c r="B71" s="51"/>
      <c r="C71" s="63"/>
      <c r="D71" s="63"/>
      <c r="E71" s="98"/>
      <c r="F71" s="100"/>
      <c r="G71" s="51"/>
      <c r="H71" s="51"/>
      <c r="I71" s="51"/>
      <c r="J71" s="51"/>
      <c r="K71" s="52">
        <f t="shared" si="0"/>
      </c>
    </row>
    <row r="72" spans="1:11" ht="12">
      <c r="A72" s="95"/>
      <c r="B72" s="51"/>
      <c r="C72" s="82"/>
      <c r="D72" s="82"/>
      <c r="E72" s="98"/>
      <c r="F72" s="100"/>
      <c r="G72" s="51"/>
      <c r="H72" s="51"/>
      <c r="I72" s="51"/>
      <c r="J72" s="51"/>
      <c r="K72" s="52">
        <f t="shared" si="0"/>
      </c>
    </row>
    <row r="73" spans="1:11" ht="12">
      <c r="A73" s="95"/>
      <c r="B73" s="51"/>
      <c r="C73" s="82"/>
      <c r="D73" s="82"/>
      <c r="E73" s="98"/>
      <c r="F73" s="100"/>
      <c r="G73" s="51"/>
      <c r="H73" s="51"/>
      <c r="I73" s="51"/>
      <c r="J73" s="51"/>
      <c r="K73" s="52">
        <f t="shared" si="0"/>
      </c>
    </row>
    <row r="74" spans="1:11" ht="12">
      <c r="A74" s="95"/>
      <c r="B74" s="51"/>
      <c r="C74" s="82"/>
      <c r="D74" s="82"/>
      <c r="E74" s="98"/>
      <c r="F74" s="100"/>
      <c r="G74" s="51"/>
      <c r="H74" s="51"/>
      <c r="I74" s="51"/>
      <c r="J74" s="51"/>
      <c r="K74" s="52">
        <f aca="true" t="shared" si="1" ref="K74:K81">IF(ISBLANK(G74),"",G74+H74+I74+J74)</f>
      </c>
    </row>
    <row r="75" spans="1:11" ht="12">
      <c r="A75" s="95"/>
      <c r="B75" s="51"/>
      <c r="C75" s="82"/>
      <c r="D75" s="82"/>
      <c r="E75" s="98"/>
      <c r="F75" s="100"/>
      <c r="G75" s="51"/>
      <c r="H75" s="51"/>
      <c r="I75" s="51"/>
      <c r="J75" s="51"/>
      <c r="K75" s="52">
        <f t="shared" si="1"/>
      </c>
    </row>
    <row r="76" spans="1:11" ht="12">
      <c r="A76" s="95"/>
      <c r="B76" s="51"/>
      <c r="C76" s="82"/>
      <c r="D76" s="82"/>
      <c r="E76" s="98"/>
      <c r="F76" s="100"/>
      <c r="G76" s="51"/>
      <c r="H76" s="51"/>
      <c r="I76" s="51"/>
      <c r="J76" s="51"/>
      <c r="K76" s="52">
        <f t="shared" si="1"/>
      </c>
    </row>
    <row r="77" spans="1:11" ht="12">
      <c r="A77" s="95"/>
      <c r="B77" s="51"/>
      <c r="C77" s="81"/>
      <c r="D77" s="81"/>
      <c r="E77" s="98"/>
      <c r="F77" s="100"/>
      <c r="G77" s="51"/>
      <c r="H77" s="51"/>
      <c r="I77" s="51"/>
      <c r="J77" s="51"/>
      <c r="K77" s="52">
        <f t="shared" si="1"/>
      </c>
    </row>
    <row r="78" spans="1:11" ht="12.75" thickBot="1">
      <c r="A78" s="95"/>
      <c r="B78" s="51"/>
      <c r="C78" s="82"/>
      <c r="D78" s="82"/>
      <c r="E78" s="116"/>
      <c r="F78" s="100"/>
      <c r="G78" s="51"/>
      <c r="H78" s="51"/>
      <c r="I78" s="51"/>
      <c r="J78" s="51"/>
      <c r="K78" s="52">
        <f t="shared" si="1"/>
      </c>
    </row>
    <row r="79" spans="1:11" ht="12">
      <c r="A79" s="95"/>
      <c r="B79" s="51"/>
      <c r="C79" s="82"/>
      <c r="D79" s="83"/>
      <c r="E79" s="113"/>
      <c r="F79" s="100"/>
      <c r="G79" s="51"/>
      <c r="H79" s="51"/>
      <c r="I79" s="51"/>
      <c r="J79" s="51"/>
      <c r="K79" s="52">
        <f t="shared" si="1"/>
      </c>
    </row>
    <row r="80" spans="1:11" ht="12">
      <c r="A80" s="95"/>
      <c r="B80" s="51"/>
      <c r="C80" s="82"/>
      <c r="D80" s="82"/>
      <c r="E80" s="98"/>
      <c r="F80" s="100"/>
      <c r="G80" s="51"/>
      <c r="H80" s="51"/>
      <c r="I80" s="51"/>
      <c r="J80" s="51"/>
      <c r="K80" s="52">
        <f t="shared" si="1"/>
      </c>
    </row>
    <row r="81" spans="1:11" ht="12.75" thickBot="1">
      <c r="A81" s="95"/>
      <c r="B81" s="114"/>
      <c r="C81" s="115"/>
      <c r="D81" s="115"/>
      <c r="E81" s="98"/>
      <c r="F81" s="100"/>
      <c r="G81" s="51"/>
      <c r="H81" s="51"/>
      <c r="I81" s="51"/>
      <c r="J81" s="51"/>
      <c r="K81" s="52">
        <f t="shared" si="1"/>
      </c>
    </row>
    <row r="82" spans="1:11" ht="12">
      <c r="A82" s="95"/>
      <c r="B82" s="79"/>
      <c r="C82" s="111"/>
      <c r="D82" s="112"/>
      <c r="E82" s="98"/>
      <c r="F82" s="100"/>
      <c r="G82" s="51"/>
      <c r="H82" s="51"/>
      <c r="I82" s="51"/>
      <c r="J82" s="51"/>
      <c r="K82" s="52"/>
    </row>
    <row r="83" spans="1:11" ht="12">
      <c r="A83" s="95"/>
      <c r="B83" s="51"/>
      <c r="C83" s="82"/>
      <c r="D83" s="82"/>
      <c r="E83" s="98"/>
      <c r="F83" s="100"/>
      <c r="G83" s="51"/>
      <c r="H83" s="51"/>
      <c r="I83" s="51"/>
      <c r="J83" s="51"/>
      <c r="K83" s="52"/>
    </row>
    <row r="84" spans="1:11" ht="12">
      <c r="A84" s="95"/>
      <c r="B84" s="51"/>
      <c r="C84" s="81"/>
      <c r="D84" s="81"/>
      <c r="E84" s="98"/>
      <c r="F84" s="100"/>
      <c r="G84" s="51"/>
      <c r="H84" s="51"/>
      <c r="I84" s="51"/>
      <c r="J84" s="51"/>
      <c r="K84" s="52"/>
    </row>
    <row r="85" spans="1:11" ht="12">
      <c r="A85" s="95"/>
      <c r="B85" s="51"/>
      <c r="C85" s="82"/>
      <c r="D85" s="82"/>
      <c r="E85" s="98"/>
      <c r="F85" s="100"/>
      <c r="G85" s="51"/>
      <c r="H85" s="51"/>
      <c r="I85" s="51"/>
      <c r="J85" s="51"/>
      <c r="K85" s="52"/>
    </row>
    <row r="86" spans="1:11" ht="12">
      <c r="A86" s="95"/>
      <c r="B86" s="51"/>
      <c r="C86" s="82"/>
      <c r="D86" s="82"/>
      <c r="E86" s="98"/>
      <c r="F86" s="100"/>
      <c r="G86" s="51"/>
      <c r="H86" s="51"/>
      <c r="I86" s="51"/>
      <c r="J86" s="51"/>
      <c r="K86" s="52"/>
    </row>
    <row r="87" spans="1:11" ht="12">
      <c r="A87" s="95"/>
      <c r="B87" s="51"/>
      <c r="C87" s="82"/>
      <c r="D87" s="83"/>
      <c r="E87" s="98"/>
      <c r="F87" s="100"/>
      <c r="G87" s="51"/>
      <c r="H87" s="51"/>
      <c r="I87" s="51"/>
      <c r="J87" s="51"/>
      <c r="K87" s="52"/>
    </row>
    <row r="88" spans="1:11" ht="12">
      <c r="A88" s="95"/>
      <c r="B88" s="51"/>
      <c r="C88" s="84"/>
      <c r="D88" s="84"/>
      <c r="E88" s="98"/>
      <c r="F88" s="100"/>
      <c r="G88" s="51"/>
      <c r="H88" s="51"/>
      <c r="I88" s="51"/>
      <c r="J88" s="51"/>
      <c r="K88" s="52"/>
    </row>
    <row r="89" spans="1:11" ht="12">
      <c r="A89" s="95"/>
      <c r="B89" s="51"/>
      <c r="C89" s="63"/>
      <c r="D89" s="63"/>
      <c r="E89" s="98"/>
      <c r="F89" s="100"/>
      <c r="G89" s="51"/>
      <c r="H89" s="51"/>
      <c r="I89" s="51"/>
      <c r="J89" s="51"/>
      <c r="K89" s="52"/>
    </row>
    <row r="90" spans="1:11" ht="12">
      <c r="A90" s="95"/>
      <c r="B90" s="51"/>
      <c r="C90" s="81"/>
      <c r="D90" s="82"/>
      <c r="E90" s="98"/>
      <c r="F90" s="100"/>
      <c r="G90" s="51"/>
      <c r="H90" s="51"/>
      <c r="I90" s="51"/>
      <c r="J90" s="51"/>
      <c r="K90" s="52"/>
    </row>
    <row r="91" spans="1:11" ht="12">
      <c r="A91" s="95"/>
      <c r="B91" s="51"/>
      <c r="C91" s="82"/>
      <c r="D91" s="82"/>
      <c r="E91" s="98"/>
      <c r="F91" s="100"/>
      <c r="G91" s="51"/>
      <c r="H91" s="51"/>
      <c r="I91" s="51"/>
      <c r="J91" s="51"/>
      <c r="K91" s="52"/>
    </row>
    <row r="92" spans="1:11" ht="12">
      <c r="A92" s="95"/>
      <c r="B92" s="51"/>
      <c r="C92" s="82"/>
      <c r="D92" s="82"/>
      <c r="E92" s="98"/>
      <c r="F92" s="100"/>
      <c r="G92" s="51"/>
      <c r="H92" s="51"/>
      <c r="I92" s="51"/>
      <c r="J92" s="51"/>
      <c r="K92" s="52"/>
    </row>
    <row r="93" spans="1:11" ht="12">
      <c r="A93" s="95"/>
      <c r="B93" s="51"/>
      <c r="C93" s="82"/>
      <c r="D93" s="82"/>
      <c r="E93" s="98"/>
      <c r="F93" s="100"/>
      <c r="G93" s="51"/>
      <c r="H93" s="51"/>
      <c r="I93" s="51"/>
      <c r="J93" s="51"/>
      <c r="K93" s="52"/>
    </row>
    <row r="94" spans="1:11" ht="12">
      <c r="A94" s="95"/>
      <c r="B94" s="51"/>
      <c r="C94" s="82"/>
      <c r="D94" s="82"/>
      <c r="E94" s="98"/>
      <c r="F94" s="100"/>
      <c r="G94" s="51"/>
      <c r="H94" s="51"/>
      <c r="I94" s="51"/>
      <c r="J94" s="51"/>
      <c r="K94" s="52"/>
    </row>
    <row r="95" spans="1:11" ht="12">
      <c r="A95" s="95"/>
      <c r="B95" s="51"/>
      <c r="C95" s="84"/>
      <c r="D95" s="84"/>
      <c r="E95" s="98"/>
      <c r="F95" s="100"/>
      <c r="G95" s="51"/>
      <c r="H95" s="51"/>
      <c r="I95" s="51"/>
      <c r="J95" s="51"/>
      <c r="K95" s="52"/>
    </row>
    <row r="96" spans="1:11" ht="12">
      <c r="A96" s="95"/>
      <c r="B96" s="51"/>
      <c r="C96" s="63"/>
      <c r="D96" s="63"/>
      <c r="E96" s="98"/>
      <c r="F96" s="100"/>
      <c r="G96" s="51"/>
      <c r="H96" s="51"/>
      <c r="I96" s="51"/>
      <c r="J96" s="51"/>
      <c r="K96" s="52"/>
    </row>
    <row r="97" spans="1:11" ht="12">
      <c r="A97" s="95"/>
      <c r="B97" s="51"/>
      <c r="C97" s="82"/>
      <c r="D97" s="82"/>
      <c r="E97" s="98"/>
      <c r="F97" s="100"/>
      <c r="G97" s="51"/>
      <c r="H97" s="51"/>
      <c r="I97" s="51"/>
      <c r="J97" s="51"/>
      <c r="K97" s="52"/>
    </row>
    <row r="98" spans="1:11" ht="12">
      <c r="A98" s="95"/>
      <c r="B98" s="51"/>
      <c r="C98" s="81"/>
      <c r="D98" s="81"/>
      <c r="E98" s="98"/>
      <c r="F98" s="100"/>
      <c r="G98" s="51"/>
      <c r="H98" s="51"/>
      <c r="I98" s="51"/>
      <c r="J98" s="51"/>
      <c r="K98" s="52"/>
    </row>
    <row r="99" spans="1:11" ht="12">
      <c r="A99" s="95"/>
      <c r="B99" s="51"/>
      <c r="C99" s="82"/>
      <c r="D99" s="82"/>
      <c r="E99" s="98"/>
      <c r="F99" s="100"/>
      <c r="G99" s="51"/>
      <c r="H99" s="51"/>
      <c r="I99" s="51"/>
      <c r="J99" s="51"/>
      <c r="K99" s="52"/>
    </row>
    <row r="100" spans="1:11" ht="12">
      <c r="A100" s="95"/>
      <c r="B100" s="51"/>
      <c r="C100" s="63"/>
      <c r="D100" s="63"/>
      <c r="E100" s="98"/>
      <c r="F100" s="100"/>
      <c r="G100" s="51"/>
      <c r="H100" s="51"/>
      <c r="I100" s="51"/>
      <c r="J100" s="51"/>
      <c r="K100" s="52"/>
    </row>
    <row r="101" spans="1:11" ht="12">
      <c r="A101" s="95"/>
      <c r="B101" s="51"/>
      <c r="C101" s="82"/>
      <c r="D101" s="82"/>
      <c r="E101" s="98"/>
      <c r="F101" s="100"/>
      <c r="G101" s="51"/>
      <c r="H101" s="51"/>
      <c r="I101" s="51"/>
      <c r="J101" s="51"/>
      <c r="K101" s="52"/>
    </row>
    <row r="102" spans="1:11" ht="12">
      <c r="A102" s="95"/>
      <c r="B102" s="51"/>
      <c r="C102" s="83"/>
      <c r="D102" s="83"/>
      <c r="E102" s="98"/>
      <c r="F102" s="100"/>
      <c r="G102" s="51"/>
      <c r="H102" s="51"/>
      <c r="I102" s="51"/>
      <c r="J102" s="51"/>
      <c r="K102" s="52"/>
    </row>
    <row r="103" spans="1:11" ht="12">
      <c r="A103" s="95"/>
      <c r="B103" s="51"/>
      <c r="C103" s="63"/>
      <c r="D103" s="99"/>
      <c r="E103" s="98"/>
      <c r="F103" s="100"/>
      <c r="G103" s="51"/>
      <c r="H103" s="51"/>
      <c r="I103" s="51"/>
      <c r="J103" s="51"/>
      <c r="K103" s="52"/>
    </row>
    <row r="104" spans="1:11" ht="12">
      <c r="A104" s="95"/>
      <c r="B104" s="51"/>
      <c r="C104" s="81"/>
      <c r="D104" s="82"/>
      <c r="F104" s="100"/>
      <c r="G104" s="51"/>
      <c r="H104" s="51"/>
      <c r="I104" s="51"/>
      <c r="J104" s="51"/>
      <c r="K104" s="52"/>
    </row>
    <row r="105" spans="1:11" ht="12">
      <c r="A105" s="95"/>
      <c r="B105" s="51"/>
      <c r="C105" s="63"/>
      <c r="D105" s="63"/>
      <c r="F105" s="100"/>
      <c r="G105" s="51"/>
      <c r="H105" s="51"/>
      <c r="I105" s="51"/>
      <c r="J105" s="51"/>
      <c r="K105" s="52"/>
    </row>
    <row r="106" spans="1:11" ht="12">
      <c r="A106" s="63"/>
      <c r="B106" s="51"/>
      <c r="C106" s="63"/>
      <c r="D106" s="83"/>
      <c r="F106" s="100"/>
      <c r="G106" s="51"/>
      <c r="H106" s="51"/>
      <c r="I106" s="51"/>
      <c r="J106" s="51"/>
      <c r="K106" s="52"/>
    </row>
    <row r="107" spans="2:4" ht="12">
      <c r="B107" s="4"/>
      <c r="C107" s="58"/>
      <c r="D107" s="58"/>
    </row>
    <row r="108" spans="2:4" ht="12">
      <c r="B108" s="4"/>
      <c r="C108" s="58"/>
      <c r="D108" s="62"/>
    </row>
    <row r="109" spans="2:4" ht="12">
      <c r="B109" s="4"/>
      <c r="C109" s="62"/>
      <c r="D109" s="62"/>
    </row>
    <row r="110" spans="2:4" ht="12">
      <c r="B110" s="4"/>
      <c r="C110" s="58"/>
      <c r="D110" s="58"/>
    </row>
    <row r="111" spans="2:4" ht="12">
      <c r="B111" s="4"/>
      <c r="C111" s="58"/>
      <c r="D111" s="58"/>
    </row>
    <row r="112" spans="2:4" ht="12">
      <c r="B112" s="4"/>
      <c r="C112" s="58"/>
      <c r="D112" s="58"/>
    </row>
    <row r="113" spans="2:4" ht="12">
      <c r="B113" s="4"/>
      <c r="C113" s="58"/>
      <c r="D113" s="58"/>
    </row>
    <row r="114" spans="2:4" ht="12">
      <c r="B114" s="4"/>
      <c r="C114" s="58"/>
      <c r="D114" s="62"/>
    </row>
    <row r="115" spans="2:4" ht="12">
      <c r="B115" s="4"/>
      <c r="C115" s="58"/>
      <c r="D115" s="58"/>
    </row>
    <row r="116" spans="2:4" ht="12">
      <c r="B116" s="4"/>
      <c r="C116" s="58"/>
      <c r="D116" s="58"/>
    </row>
    <row r="117" spans="2:4" ht="12">
      <c r="B117" s="4"/>
      <c r="C117" s="58"/>
      <c r="D117" s="58"/>
    </row>
    <row r="118" spans="2:4" ht="12">
      <c r="B118" s="4"/>
      <c r="C118" s="58"/>
      <c r="D118" s="62"/>
    </row>
    <row r="119" spans="2:4" ht="12">
      <c r="B119" s="4"/>
      <c r="C119" s="58"/>
      <c r="D119" s="62"/>
    </row>
    <row r="120" spans="2:4" ht="12">
      <c r="B120" s="4"/>
      <c r="C120" s="58"/>
      <c r="D120" s="58"/>
    </row>
    <row r="121" spans="2:4" ht="12">
      <c r="B121" s="4"/>
      <c r="C121" s="58"/>
      <c r="D121" s="58"/>
    </row>
    <row r="122" spans="2:4" ht="12">
      <c r="B122" s="4"/>
      <c r="C122" s="58"/>
      <c r="D122" s="62"/>
    </row>
    <row r="123" spans="2:4" ht="12">
      <c r="B123" s="4"/>
      <c r="C123" s="58"/>
      <c r="D123" s="58"/>
    </row>
    <row r="124" spans="2:4" ht="12">
      <c r="B124" s="4"/>
      <c r="C124" s="58"/>
      <c r="D124" s="58"/>
    </row>
    <row r="125" spans="2:4" ht="12">
      <c r="B125" s="4"/>
      <c r="C125" s="58"/>
      <c r="D125" s="58"/>
    </row>
    <row r="126" spans="2:4" ht="12">
      <c r="B126" s="4"/>
      <c r="C126" s="58"/>
      <c r="D126" s="62"/>
    </row>
    <row r="127" spans="2:4" ht="12">
      <c r="B127" s="4"/>
      <c r="C127" s="58"/>
      <c r="D127" s="58"/>
    </row>
    <row r="128" spans="2:4" ht="12">
      <c r="B128" s="4"/>
      <c r="C128" s="58"/>
      <c r="D128" s="58"/>
    </row>
    <row r="129" spans="2:4" ht="12">
      <c r="B129" s="4"/>
      <c r="C129" s="58"/>
      <c r="D129" s="58"/>
    </row>
    <row r="130" spans="2:4" ht="12">
      <c r="B130" s="4"/>
      <c r="C130" s="58"/>
      <c r="D130" s="58"/>
    </row>
    <row r="131" spans="2:4" ht="12">
      <c r="B131" s="4"/>
      <c r="C131" s="58"/>
      <c r="D131" s="62"/>
    </row>
    <row r="132" ht="12">
      <c r="D132" s="16"/>
    </row>
    <row r="133" ht="12">
      <c r="D133" s="16"/>
    </row>
    <row r="134" ht="12">
      <c r="D134" s="16"/>
    </row>
    <row r="135" spans="2:4" ht="12">
      <c r="B135" s="4"/>
      <c r="C135" s="58"/>
      <c r="D135" s="62"/>
    </row>
    <row r="136" spans="2:4" ht="12">
      <c r="B136" s="4"/>
      <c r="C136" s="58"/>
      <c r="D136" s="58"/>
    </row>
    <row r="137" spans="2:4" ht="12">
      <c r="B137" s="4"/>
      <c r="C137" s="58"/>
      <c r="D137" s="62"/>
    </row>
    <row r="138" spans="2:4" ht="12">
      <c r="B138" s="4"/>
      <c r="C138" s="58"/>
      <c r="D138" s="58"/>
    </row>
    <row r="139" spans="2:4" ht="12">
      <c r="B139" s="4"/>
      <c r="C139" s="58"/>
      <c r="D139" s="58"/>
    </row>
    <row r="140" spans="2:4" ht="12">
      <c r="B140" s="4"/>
      <c r="C140" s="58"/>
      <c r="D140" s="58"/>
    </row>
    <row r="141" spans="2:4" ht="12">
      <c r="B141" s="4"/>
      <c r="C141" s="58"/>
      <c r="D141" s="58"/>
    </row>
    <row r="142" spans="2:4" ht="12">
      <c r="B142" s="4"/>
      <c r="C142" s="62"/>
      <c r="D142" s="62"/>
    </row>
    <row r="143" spans="2:4" ht="12">
      <c r="B143" s="4"/>
      <c r="C143" s="58"/>
      <c r="D143" s="58"/>
    </row>
    <row r="144" spans="2:4" ht="12">
      <c r="B144" s="4"/>
      <c r="C144" s="58"/>
      <c r="D144" s="58"/>
    </row>
    <row r="145" spans="2:4" ht="12">
      <c r="B145" s="4"/>
      <c r="C145" s="58"/>
      <c r="D145" s="58"/>
    </row>
    <row r="146" spans="2:4" ht="12">
      <c r="B146" s="4"/>
      <c r="C146" s="58"/>
      <c r="D146" s="58"/>
    </row>
    <row r="147" spans="2:4" ht="12">
      <c r="B147" s="4"/>
      <c r="C147" s="58"/>
      <c r="D147" s="58"/>
    </row>
    <row r="148" spans="2:4" ht="12">
      <c r="B148" s="4"/>
      <c r="C148" s="58"/>
      <c r="D148" s="58"/>
    </row>
    <row r="149" spans="2:4" ht="12">
      <c r="B149" s="4"/>
      <c r="C149" s="58"/>
      <c r="D149" s="58"/>
    </row>
    <row r="150" spans="2:4" ht="12">
      <c r="B150" s="4"/>
      <c r="C150" s="58"/>
      <c r="D150" s="58"/>
    </row>
    <row r="151" spans="2:4" ht="12">
      <c r="B151" s="4"/>
      <c r="C151" s="58"/>
      <c r="D151" s="58"/>
    </row>
    <row r="152" spans="2:4" ht="12">
      <c r="B152" s="4"/>
      <c r="C152" s="58"/>
      <c r="D152" s="58"/>
    </row>
    <row r="153" spans="2:4" ht="12">
      <c r="B153" s="4"/>
      <c r="C153" s="58"/>
      <c r="D153" s="58"/>
    </row>
    <row r="154" spans="2:4" ht="12">
      <c r="B154" s="4"/>
      <c r="C154" s="58"/>
      <c r="D154" s="62"/>
    </row>
    <row r="155" spans="2:4" ht="12">
      <c r="B155" s="4"/>
      <c r="C155" s="58"/>
      <c r="D155" s="62"/>
    </row>
    <row r="156" spans="2:4" ht="12">
      <c r="B156" s="4"/>
      <c r="C156" s="58"/>
      <c r="D156" s="58"/>
    </row>
    <row r="157" spans="2:4" ht="12">
      <c r="B157" s="4"/>
      <c r="C157" s="58"/>
      <c r="D157" s="58"/>
    </row>
    <row r="158" spans="2:4" ht="12">
      <c r="B158" s="4"/>
      <c r="C158" s="58"/>
      <c r="D158" s="58"/>
    </row>
    <row r="159" spans="2:4" ht="12">
      <c r="B159" s="4"/>
      <c r="C159" s="58"/>
      <c r="D159" s="58"/>
    </row>
    <row r="160" spans="2:4" ht="12">
      <c r="B160" s="4"/>
      <c r="C160" s="58"/>
      <c r="D160" s="58"/>
    </row>
    <row r="161" spans="2:4" ht="12">
      <c r="B161" s="4"/>
      <c r="C161" s="58"/>
      <c r="D161" s="58"/>
    </row>
    <row r="162" spans="2:4" ht="12">
      <c r="B162" s="4"/>
      <c r="C162" s="58"/>
      <c r="D162" s="58"/>
    </row>
    <row r="163" spans="2:4" ht="12">
      <c r="B163" s="4"/>
      <c r="C163" s="58"/>
      <c r="D163" s="62"/>
    </row>
    <row r="164" spans="2:4" ht="12">
      <c r="B164" s="4"/>
      <c r="C164" s="58"/>
      <c r="D164" s="62"/>
    </row>
    <row r="165" spans="2:4" ht="12">
      <c r="B165" s="4"/>
      <c r="C165" s="58"/>
      <c r="D165" s="62"/>
    </row>
    <row r="166" spans="2:4" ht="12">
      <c r="B166" s="4"/>
      <c r="C166" s="58"/>
      <c r="D166" s="66"/>
    </row>
    <row r="167" spans="2:4" ht="12">
      <c r="B167" s="4"/>
      <c r="C167" s="58"/>
      <c r="D167" s="58"/>
    </row>
    <row r="168" spans="2:4" ht="12">
      <c r="B168" s="4"/>
      <c r="C168" s="58"/>
      <c r="D168" s="62"/>
    </row>
    <row r="169" spans="2:4" ht="12">
      <c r="B169" s="4"/>
      <c r="C169" s="62"/>
      <c r="D169" s="62"/>
    </row>
    <row r="170" spans="2:4" ht="12">
      <c r="B170" s="4"/>
      <c r="C170" s="58"/>
      <c r="D170" s="62"/>
    </row>
    <row r="171" spans="2:4" ht="12">
      <c r="B171" s="4"/>
      <c r="C171" s="58"/>
      <c r="D171" s="62"/>
    </row>
    <row r="172" spans="2:4" ht="12">
      <c r="B172" s="4"/>
      <c r="C172" s="58"/>
      <c r="D172" s="58"/>
    </row>
    <row r="173" spans="2:4" ht="12">
      <c r="B173" s="4"/>
      <c r="C173" s="58"/>
      <c r="D173" s="58"/>
    </row>
    <row r="174" spans="2:4" ht="12">
      <c r="B174" s="4"/>
      <c r="C174" s="62"/>
      <c r="D174" s="62"/>
    </row>
    <row r="175" spans="2:4" ht="12">
      <c r="B175" s="4"/>
      <c r="C175" s="58"/>
      <c r="D175" s="58"/>
    </row>
    <row r="176" spans="2:4" ht="12">
      <c r="B176" s="4"/>
      <c r="C176" s="58"/>
      <c r="D176" s="58"/>
    </row>
    <row r="177" spans="2:4" ht="12">
      <c r="B177" s="4"/>
      <c r="C177" s="58"/>
      <c r="D177" s="58"/>
    </row>
    <row r="178" spans="2:4" ht="12">
      <c r="B178" s="4"/>
      <c r="C178" s="58"/>
      <c r="D178" s="58"/>
    </row>
    <row r="179" spans="2:4" ht="12">
      <c r="B179" s="4"/>
      <c r="C179" s="58"/>
      <c r="D179" s="62"/>
    </row>
    <row r="180" spans="2:4" ht="12">
      <c r="B180" s="4"/>
      <c r="C180" s="58"/>
      <c r="D180" s="62"/>
    </row>
    <row r="181" spans="2:4" ht="12">
      <c r="B181" s="4"/>
      <c r="C181" s="62"/>
      <c r="D181" s="62"/>
    </row>
    <row r="182" spans="2:4" ht="12">
      <c r="B182" s="4"/>
      <c r="C182" s="58"/>
      <c r="D182" s="58"/>
    </row>
    <row r="183" spans="2:4" ht="12">
      <c r="B183" s="4"/>
      <c r="C183" s="58"/>
      <c r="D183" s="58"/>
    </row>
    <row r="184" spans="2:4" ht="12">
      <c r="B184" s="4"/>
      <c r="C184" s="58"/>
      <c r="D184" s="59"/>
    </row>
    <row r="185" spans="2:4" ht="12">
      <c r="B185" s="4"/>
      <c r="C185" s="58"/>
      <c r="D185" s="59"/>
    </row>
  </sheetData>
  <sheetProtection/>
  <mergeCells count="4">
    <mergeCell ref="A4:L4"/>
    <mergeCell ref="A3:L3"/>
    <mergeCell ref="A2:L2"/>
    <mergeCell ref="A1:L1"/>
  </mergeCells>
  <dataValidations count="1">
    <dataValidation type="list" allowBlank="1" showInputMessage="1" showErrorMessage="1" promptTitle="Athlete Class" prompt="Enter only one of the following&#10;M, W, MJ, WJ, MY, WY, B, or G" errorTitle="Error" error="To enable the results spread sheets to work you must enter a valid class composed of the first letter of the Gender (M or W) followed by the class modifier (J or Y).  Boys class is B, Girls Class is G" sqref="A107:A65536 A53:A54 A6:A7 A25:A26">
      <formula1>"M, W, MJ, WJ, MY, WY, B, G"</formula1>
    </dataValidation>
  </dataValidations>
  <printOptions/>
  <pageMargins left="0.48" right="0.57" top="0.42" bottom="0.63" header="0.3" footer="0.47"/>
  <pageSetup fitToHeight="2" horizontalDpi="300" verticalDpi="300" orientation="portrait" scale="90"/>
  <headerFooter alignWithMargins="0">
    <oddFooter>&amp;CPg &amp;P of &amp;N</oddFooter>
  </headerFooter>
  <rowBreaks count="1" manualBreakCount="1">
    <brk id="106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76"/>
  <sheetViews>
    <sheetView zoomScalePageLayoutView="0" workbookViewId="0" topLeftCell="A1">
      <selection activeCell="A1" sqref="A1:O22"/>
    </sheetView>
  </sheetViews>
  <sheetFormatPr defaultColWidth="8.8515625" defaultRowHeight="12.75"/>
  <cols>
    <col min="1" max="1" width="4.7109375" style="4" customWidth="1"/>
    <col min="2" max="2" width="4.7109375" style="6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9.7109375" style="39" customWidth="1"/>
    <col min="16" max="16" width="9.7109375" style="4" customWidth="1"/>
    <col min="17" max="17" width="11.421875" style="48" customWidth="1"/>
    <col min="18" max="19" width="9.71093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6">
        <f>COVER!A2</f>
        <v>41272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31"/>
      <c r="Q2" s="47"/>
    </row>
    <row r="3" spans="1:17" s="16" customFormat="1" ht="15" customHeight="1">
      <c r="A3" s="147" t="s">
        <v>81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38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51</v>
      </c>
      <c r="C8" s="126" t="s">
        <v>157</v>
      </c>
      <c r="D8" s="127" t="s">
        <v>158</v>
      </c>
      <c r="E8" s="110">
        <v>0.458680555555556</v>
      </c>
      <c r="G8" s="19">
        <v>1</v>
      </c>
      <c r="H8" s="19">
        <v>2</v>
      </c>
      <c r="I8" s="19">
        <v>1</v>
      </c>
      <c r="J8" s="19">
        <v>0</v>
      </c>
      <c r="K8" s="4">
        <f>IF(ISBLANK(G8),"",G8+H8+I8+J8)</f>
        <v>4</v>
      </c>
      <c r="L8" s="117">
        <f>IF(Q8&gt;0,Q8-E8,"")</f>
        <v>0.020394675925925476</v>
      </c>
      <c r="M8" s="10">
        <f>IF(Q8&gt;0,L8-L$8,"")</f>
        <v>0</v>
      </c>
      <c r="N8" s="4">
        <f>IF(Q8&gt;0,S8,"")</f>
        <v>50</v>
      </c>
      <c r="O8" s="39">
        <f>IF(Q8&gt;0,2-(L8/((L$8+L$9+L$10)/3)),"")</f>
        <v>1.1467654464458503</v>
      </c>
      <c r="P8" s="4">
        <f>B8</f>
        <v>51</v>
      </c>
      <c r="Q8" s="48">
        <v>0.47907523148148146</v>
      </c>
      <c r="R8" s="16"/>
      <c r="S8" s="4">
        <v>50</v>
      </c>
    </row>
    <row r="9" spans="1:19" ht="12.75" customHeight="1">
      <c r="A9" s="4">
        <v>2</v>
      </c>
      <c r="B9" s="30">
        <v>62</v>
      </c>
      <c r="C9" s="128" t="s">
        <v>16</v>
      </c>
      <c r="D9" s="127" t="s">
        <v>3</v>
      </c>
      <c r="E9" s="110">
        <v>0.459953703703704</v>
      </c>
      <c r="G9" s="19">
        <v>2</v>
      </c>
      <c r="H9" s="19">
        <v>4</v>
      </c>
      <c r="I9" s="19">
        <v>2</v>
      </c>
      <c r="J9" s="19">
        <v>3</v>
      </c>
      <c r="K9" s="4">
        <f>IF(ISBLANK(G9),"",G9+H9+I9+J9)</f>
        <v>11</v>
      </c>
      <c r="L9" s="117">
        <f>IF(Q9&gt;0,Q9-E9,"")</f>
        <v>0.02410532407407384</v>
      </c>
      <c r="M9" s="10">
        <f>IF(Q9&gt;0,L9-L$8,"")</f>
        <v>0.0037106481481483655</v>
      </c>
      <c r="N9" s="4">
        <f>IF(Q9&gt;0,S9,"")</f>
        <v>46</v>
      </c>
      <c r="O9" s="39">
        <f>IF(Q9&gt;0,2-(L9/((L$8+L$9+L$10)/3)),"")</f>
        <v>0.9915262444315025</v>
      </c>
      <c r="P9" s="4">
        <f>B9</f>
        <v>62</v>
      </c>
      <c r="Q9" s="48">
        <v>0.4840590277777778</v>
      </c>
      <c r="R9" s="16"/>
      <c r="S9" s="4">
        <v>46</v>
      </c>
    </row>
    <row r="10" spans="1:19" ht="12.75" customHeight="1">
      <c r="A10" s="4">
        <v>3</v>
      </c>
      <c r="B10" s="30">
        <v>69</v>
      </c>
      <c r="C10" s="62" t="s">
        <v>30</v>
      </c>
      <c r="D10" s="129" t="s">
        <v>31</v>
      </c>
      <c r="E10" s="110">
        <v>0.460763888888891</v>
      </c>
      <c r="G10" s="19">
        <v>1</v>
      </c>
      <c r="H10" s="19">
        <v>2</v>
      </c>
      <c r="I10" s="19">
        <v>1</v>
      </c>
      <c r="J10" s="19">
        <v>3</v>
      </c>
      <c r="K10" s="4">
        <f>IF(ISBLANK(G10),"",G10+H10+I10+J10)</f>
        <v>7</v>
      </c>
      <c r="L10" s="117">
        <f>IF(Q10&gt;0,Q10-E10,"")</f>
        <v>0.027208333333331225</v>
      </c>
      <c r="M10" s="10">
        <f>IF(Q10&gt;0,L10-L$8,"")</f>
        <v>0.006813657407405749</v>
      </c>
      <c r="N10" s="4">
        <f>IF(Q10&gt;0,S10,"")</f>
        <v>43</v>
      </c>
      <c r="O10" s="39">
        <f>IF(Q10&gt;0,2-(L10/((L$8+L$9+L$10)/3)),"")</f>
        <v>0.861708309122647</v>
      </c>
      <c r="P10" s="4">
        <f>B10</f>
        <v>69</v>
      </c>
      <c r="Q10" s="48">
        <v>0.48797222222222225</v>
      </c>
      <c r="R10" s="16"/>
      <c r="S10" s="4">
        <v>43</v>
      </c>
    </row>
    <row r="11" spans="1:19" ht="12.75" customHeight="1">
      <c r="A11" s="4">
        <v>4</v>
      </c>
      <c r="B11" s="30">
        <v>71</v>
      </c>
      <c r="C11" s="128" t="s">
        <v>66</v>
      </c>
      <c r="D11" s="127" t="s">
        <v>67</v>
      </c>
      <c r="E11" s="110">
        <v>0.460995370370373</v>
      </c>
      <c r="G11" s="19">
        <v>2</v>
      </c>
      <c r="H11" s="19">
        <v>1</v>
      </c>
      <c r="I11" s="19">
        <v>5</v>
      </c>
      <c r="J11" s="19">
        <v>1</v>
      </c>
      <c r="K11" s="4">
        <f>IF(ISBLANK(G11),"",G11+H11+I11+J11)</f>
        <v>9</v>
      </c>
      <c r="L11" s="117">
        <f>IF(Q11&gt;0,Q11-E11,"")</f>
        <v>0.03032523148147881</v>
      </c>
      <c r="M11" s="10">
        <f>IF(Q11&gt;0,L11-L$8,"")</f>
        <v>0.009930555555553333</v>
      </c>
      <c r="N11" s="4">
        <f>IF(Q11&gt;0,S11,"")</f>
        <v>40</v>
      </c>
      <c r="O11" s="39">
        <f>IF(Q11&gt;0,2-(L11/((L$8+L$9+L$10)/3)),"")</f>
        <v>0.7313093162890416</v>
      </c>
      <c r="P11" s="4">
        <f>B11</f>
        <v>71</v>
      </c>
      <c r="Q11" s="48">
        <v>0.49132060185185183</v>
      </c>
      <c r="R11" s="16"/>
      <c r="S11" s="4">
        <v>40</v>
      </c>
    </row>
    <row r="12" spans="1:19" ht="12.75" customHeight="1">
      <c r="A12" s="4">
        <v>5</v>
      </c>
      <c r="B12" s="30">
        <v>70</v>
      </c>
      <c r="C12" s="128" t="s">
        <v>32</v>
      </c>
      <c r="D12" s="127" t="s">
        <v>33</v>
      </c>
      <c r="E12" s="110">
        <v>0.460879629629632</v>
      </c>
      <c r="G12" s="19">
        <v>5</v>
      </c>
      <c r="H12" s="19">
        <v>5</v>
      </c>
      <c r="I12" s="19">
        <v>2</v>
      </c>
      <c r="J12" s="19">
        <v>4</v>
      </c>
      <c r="K12" s="4">
        <f>IF(ISBLANK(G12),"",G12+H12+I12+J12)</f>
        <v>16</v>
      </c>
      <c r="L12" s="117">
        <f>IF(Q12&gt;0,Q12-E12,"")</f>
        <v>0.034707175925923484</v>
      </c>
      <c r="M12" s="10">
        <f>IF(Q12&gt;0,L12-L$8,"")</f>
        <v>0.014312499999998007</v>
      </c>
      <c r="N12" s="4">
        <f>IF(Q12&gt;0,S12,"")</f>
        <v>37</v>
      </c>
      <c r="O12" s="39">
        <f>IF(Q12&gt;0,2-(L12/((L$8+L$9+L$10)/3)),"")</f>
        <v>0.5479856672477699</v>
      </c>
      <c r="P12" s="4">
        <f>B12</f>
        <v>70</v>
      </c>
      <c r="Q12" s="48">
        <v>0.4955868055555555</v>
      </c>
      <c r="R12" s="16"/>
      <c r="S12" s="4">
        <v>37</v>
      </c>
    </row>
    <row r="13" spans="1:19" ht="12.75" customHeight="1">
      <c r="A13" s="4">
        <v>6</v>
      </c>
      <c r="B13" s="30"/>
      <c r="C13" s="62"/>
      <c r="D13" s="72"/>
      <c r="E13" s="110"/>
      <c r="K13" s="4">
        <f aca="true" t="shared" si="0" ref="K13:K24">IF(ISBLANK(G13),"",G13+H13+I13+J13)</f>
      </c>
      <c r="L13" s="117">
        <f aca="true" t="shared" si="1" ref="L13:L27">IF(Q13&gt;0,Q13-E13,"")</f>
      </c>
      <c r="M13" s="10">
        <f aca="true" t="shared" si="2" ref="M13:M27">IF(Q13&gt;0,L13-L$8,"")</f>
      </c>
      <c r="N13" s="4">
        <f aca="true" t="shared" si="3" ref="N13:N27">IF(Q13&gt;0,S13,"")</f>
      </c>
      <c r="O13" s="39">
        <f aca="true" t="shared" si="4" ref="O13:O27">IF(Q13&gt;0,2-(L13/((L$8+L$9+L$10)/3)),"")</f>
      </c>
      <c r="P13" s="4">
        <f aca="true" t="shared" si="5" ref="P13:P24">B13</f>
        <v>0</v>
      </c>
      <c r="R13" s="16"/>
      <c r="S13" s="4">
        <v>34</v>
      </c>
    </row>
    <row r="14" spans="1:19" ht="12.75" customHeight="1">
      <c r="A14" s="4">
        <v>7</v>
      </c>
      <c r="B14" s="30"/>
      <c r="C14" s="72"/>
      <c r="D14" s="74"/>
      <c r="E14" s="110"/>
      <c r="K14" s="4">
        <f t="shared" si="0"/>
      </c>
      <c r="L14" s="117">
        <f t="shared" si="1"/>
      </c>
      <c r="M14" s="10">
        <f t="shared" si="2"/>
      </c>
      <c r="N14" s="4">
        <f t="shared" si="3"/>
      </c>
      <c r="O14" s="39">
        <f t="shared" si="4"/>
      </c>
      <c r="P14" s="4">
        <f t="shared" si="5"/>
        <v>0</v>
      </c>
      <c r="R14" s="16"/>
      <c r="S14" s="4">
        <v>32</v>
      </c>
    </row>
    <row r="15" spans="1:19" ht="12.75" customHeight="1">
      <c r="A15" s="4">
        <v>8</v>
      </c>
      <c r="B15" s="30"/>
      <c r="C15" s="62"/>
      <c r="D15" s="62"/>
      <c r="E15" s="110"/>
      <c r="K15" s="4">
        <f t="shared" si="0"/>
      </c>
      <c r="L15" s="117">
        <f t="shared" si="1"/>
      </c>
      <c r="M15" s="10">
        <f t="shared" si="2"/>
      </c>
      <c r="N15" s="4">
        <f t="shared" si="3"/>
      </c>
      <c r="O15" s="39">
        <f t="shared" si="4"/>
      </c>
      <c r="P15" s="4">
        <f t="shared" si="5"/>
        <v>0</v>
      </c>
      <c r="R15" s="16"/>
      <c r="S15" s="4">
        <v>30</v>
      </c>
    </row>
    <row r="16" spans="1:19" ht="12.75" customHeight="1">
      <c r="A16" s="4">
        <v>9</v>
      </c>
      <c r="B16" s="30"/>
      <c r="C16" s="72"/>
      <c r="D16" s="72"/>
      <c r="E16" s="110"/>
      <c r="K16" s="4">
        <f t="shared" si="0"/>
      </c>
      <c r="L16" s="117">
        <f t="shared" si="1"/>
      </c>
      <c r="M16" s="10">
        <f t="shared" si="2"/>
      </c>
      <c r="N16" s="4">
        <f t="shared" si="3"/>
      </c>
      <c r="O16" s="39">
        <f t="shared" si="4"/>
      </c>
      <c r="P16" s="4">
        <f t="shared" si="5"/>
        <v>0</v>
      </c>
      <c r="R16" s="16"/>
      <c r="S16" s="4">
        <v>28</v>
      </c>
    </row>
    <row r="17" spans="1:19" ht="12.75" customHeight="1">
      <c r="A17" s="4">
        <v>10</v>
      </c>
      <c r="B17" s="30"/>
      <c r="C17" s="72"/>
      <c r="D17" s="72"/>
      <c r="E17" s="110"/>
      <c r="K17" s="4">
        <f t="shared" si="0"/>
      </c>
      <c r="L17" s="117">
        <f t="shared" si="1"/>
      </c>
      <c r="M17" s="10">
        <f t="shared" si="2"/>
      </c>
      <c r="N17" s="4">
        <f t="shared" si="3"/>
      </c>
      <c r="O17" s="39">
        <f t="shared" si="4"/>
      </c>
      <c r="P17" s="4">
        <f t="shared" si="5"/>
        <v>0</v>
      </c>
      <c r="R17" s="16"/>
      <c r="S17" s="4">
        <v>26</v>
      </c>
    </row>
    <row r="18" spans="1:19" ht="12.75" customHeight="1">
      <c r="A18" s="4">
        <v>11</v>
      </c>
      <c r="B18" s="30"/>
      <c r="C18" s="62"/>
      <c r="D18" s="72"/>
      <c r="E18" s="110"/>
      <c r="K18" s="4">
        <f t="shared" si="0"/>
      </c>
      <c r="L18" s="117">
        <f t="shared" si="1"/>
      </c>
      <c r="M18" s="10">
        <f t="shared" si="2"/>
      </c>
      <c r="N18" s="4">
        <f t="shared" si="3"/>
      </c>
      <c r="O18" s="39">
        <f t="shared" si="4"/>
      </c>
      <c r="P18" s="4">
        <f t="shared" si="5"/>
        <v>0</v>
      </c>
      <c r="R18" s="16"/>
      <c r="S18" s="4">
        <v>24</v>
      </c>
    </row>
    <row r="19" spans="1:19" ht="12.75" customHeight="1">
      <c r="A19" s="4">
        <v>12</v>
      </c>
      <c r="B19" s="30"/>
      <c r="C19" s="73"/>
      <c r="D19" s="72"/>
      <c r="E19" s="110"/>
      <c r="K19" s="4">
        <f t="shared" si="0"/>
      </c>
      <c r="L19" s="117">
        <f t="shared" si="1"/>
      </c>
      <c r="M19" s="10">
        <f t="shared" si="2"/>
      </c>
      <c r="N19" s="4">
        <f t="shared" si="3"/>
      </c>
      <c r="O19" s="39">
        <f t="shared" si="4"/>
      </c>
      <c r="P19" s="4">
        <f t="shared" si="5"/>
        <v>0</v>
      </c>
      <c r="R19" s="16"/>
      <c r="S19" s="4">
        <v>22</v>
      </c>
    </row>
    <row r="20" spans="1:19" ht="12.75" customHeight="1">
      <c r="A20" s="4">
        <v>13</v>
      </c>
      <c r="B20" s="30"/>
      <c r="C20" s="72"/>
      <c r="D20" s="72"/>
      <c r="E20" s="110"/>
      <c r="K20" s="4">
        <f t="shared" si="0"/>
      </c>
      <c r="L20" s="117">
        <f t="shared" si="1"/>
      </c>
      <c r="M20" s="10">
        <f t="shared" si="2"/>
      </c>
      <c r="N20" s="4">
        <f t="shared" si="3"/>
      </c>
      <c r="O20" s="39">
        <f t="shared" si="4"/>
      </c>
      <c r="P20" s="4">
        <f t="shared" si="5"/>
        <v>0</v>
      </c>
      <c r="R20" s="16"/>
      <c r="S20" s="4">
        <v>20</v>
      </c>
    </row>
    <row r="21" spans="1:19" ht="12.75" customHeight="1">
      <c r="A21" s="4">
        <v>14</v>
      </c>
      <c r="B21" s="30"/>
      <c r="C21" s="72"/>
      <c r="D21" s="72"/>
      <c r="E21" s="110"/>
      <c r="K21" s="4">
        <f t="shared" si="0"/>
      </c>
      <c r="L21" s="117">
        <f t="shared" si="1"/>
      </c>
      <c r="M21" s="10">
        <f t="shared" si="2"/>
      </c>
      <c r="N21" s="4">
        <f t="shared" si="3"/>
      </c>
      <c r="O21" s="39">
        <f t="shared" si="4"/>
      </c>
      <c r="P21" s="4">
        <f t="shared" si="5"/>
        <v>0</v>
      </c>
      <c r="R21" s="16"/>
      <c r="S21" s="4">
        <v>18</v>
      </c>
    </row>
    <row r="22" spans="1:19" ht="12.75" customHeight="1">
      <c r="A22" s="4">
        <v>15</v>
      </c>
      <c r="B22" s="30"/>
      <c r="C22" s="72"/>
      <c r="D22" s="72"/>
      <c r="E22" s="110"/>
      <c r="K22" s="4">
        <f t="shared" si="0"/>
      </c>
      <c r="L22" s="117">
        <f t="shared" si="1"/>
      </c>
      <c r="M22" s="10">
        <f t="shared" si="2"/>
      </c>
      <c r="N22" s="4">
        <f t="shared" si="3"/>
      </c>
      <c r="O22" s="39">
        <f t="shared" si="4"/>
      </c>
      <c r="P22" s="4">
        <f t="shared" si="5"/>
        <v>0</v>
      </c>
      <c r="R22" s="16"/>
      <c r="S22" s="4">
        <v>16</v>
      </c>
    </row>
    <row r="23" spans="1:19" ht="12.75" customHeight="1">
      <c r="A23" s="4">
        <v>16</v>
      </c>
      <c r="B23" s="30"/>
      <c r="C23" s="72"/>
      <c r="D23" s="72"/>
      <c r="E23" s="110"/>
      <c r="K23" s="4">
        <f t="shared" si="0"/>
      </c>
      <c r="L23" s="117">
        <f t="shared" si="1"/>
      </c>
      <c r="M23" s="10">
        <f t="shared" si="2"/>
      </c>
      <c r="N23" s="4">
        <f t="shared" si="3"/>
      </c>
      <c r="O23" s="39">
        <f t="shared" si="4"/>
      </c>
      <c r="P23" s="4">
        <f t="shared" si="5"/>
        <v>0</v>
      </c>
      <c r="R23" s="16"/>
      <c r="S23" s="4">
        <v>15</v>
      </c>
    </row>
    <row r="24" spans="1:19" ht="12.75" customHeight="1">
      <c r="A24" s="4">
        <v>17</v>
      </c>
      <c r="B24" s="30"/>
      <c r="C24" s="72"/>
      <c r="D24" s="72"/>
      <c r="E24" s="110"/>
      <c r="K24" s="4">
        <f t="shared" si="0"/>
      </c>
      <c r="L24" s="117">
        <f t="shared" si="1"/>
      </c>
      <c r="M24" s="10">
        <f t="shared" si="2"/>
      </c>
      <c r="N24" s="4">
        <f t="shared" si="3"/>
      </c>
      <c r="O24" s="39">
        <f t="shared" si="4"/>
      </c>
      <c r="P24" s="4">
        <f t="shared" si="5"/>
        <v>0</v>
      </c>
      <c r="R24" s="16"/>
      <c r="S24" s="4">
        <v>14</v>
      </c>
    </row>
    <row r="25" spans="2:19" ht="12.75" customHeight="1">
      <c r="B25" s="4"/>
      <c r="C25" s="41"/>
      <c r="D25" s="56"/>
      <c r="L25" s="26">
        <f t="shared" si="1"/>
      </c>
      <c r="M25" s="10">
        <f t="shared" si="2"/>
      </c>
      <c r="N25" s="4">
        <f t="shared" si="3"/>
      </c>
      <c r="O25" s="39">
        <f t="shared" si="4"/>
      </c>
      <c r="R25" s="16"/>
      <c r="S25" s="4">
        <v>13</v>
      </c>
    </row>
    <row r="26" spans="2:19" ht="12.75" customHeight="1">
      <c r="B26" s="4"/>
      <c r="C26" s="41"/>
      <c r="D26" s="56"/>
      <c r="L26" s="26">
        <f t="shared" si="1"/>
      </c>
      <c r="M26" s="10">
        <f t="shared" si="2"/>
      </c>
      <c r="N26" s="4">
        <f t="shared" si="3"/>
      </c>
      <c r="O26" s="39">
        <f t="shared" si="4"/>
      </c>
      <c r="R26" s="16"/>
      <c r="S26" s="4">
        <v>12</v>
      </c>
    </row>
    <row r="27" spans="2:19" ht="12.75" customHeight="1">
      <c r="B27" s="4"/>
      <c r="C27" s="41"/>
      <c r="D27" s="56"/>
      <c r="L27" s="26">
        <f t="shared" si="1"/>
      </c>
      <c r="M27" s="10">
        <f t="shared" si="2"/>
      </c>
      <c r="N27" s="4">
        <f t="shared" si="3"/>
      </c>
      <c r="O27" s="39">
        <f t="shared" si="4"/>
      </c>
      <c r="R27" s="16"/>
      <c r="S27" s="4">
        <v>11</v>
      </c>
    </row>
    <row r="28" spans="2:22" ht="12.75" customHeight="1">
      <c r="B28" s="4"/>
      <c r="C28" s="41"/>
      <c r="D28" s="56"/>
      <c r="S28" s="4">
        <v>10</v>
      </c>
      <c r="V28" t="s">
        <v>132</v>
      </c>
    </row>
    <row r="29" spans="2:19" ht="12.75" customHeight="1">
      <c r="B29" s="4"/>
      <c r="C29" s="41"/>
      <c r="D29" s="56"/>
      <c r="S29" s="4">
        <v>9</v>
      </c>
    </row>
    <row r="30" spans="2:19" ht="12.75" customHeight="1">
      <c r="B30" s="4"/>
      <c r="C30" s="41"/>
      <c r="D30" s="56"/>
      <c r="S30" s="4">
        <v>8</v>
      </c>
    </row>
    <row r="31" spans="2:19" ht="12.75" customHeight="1">
      <c r="B31" s="4"/>
      <c r="C31" s="41"/>
      <c r="D31" s="56"/>
      <c r="S31" s="4">
        <v>7</v>
      </c>
    </row>
    <row r="32" spans="2:19" ht="12.75" customHeight="1">
      <c r="B32" s="4"/>
      <c r="C32" s="41"/>
      <c r="D32" s="56"/>
      <c r="S32" s="4">
        <v>6</v>
      </c>
    </row>
    <row r="33" spans="2:19" ht="12.75" customHeight="1">
      <c r="B33" s="4"/>
      <c r="C33" s="41"/>
      <c r="D33" s="56"/>
      <c r="S33" s="4">
        <v>5</v>
      </c>
    </row>
    <row r="34" spans="2:19" ht="12.75" customHeight="1">
      <c r="B34" s="4"/>
      <c r="C34" s="41"/>
      <c r="D34" s="56"/>
      <c r="S34" s="4">
        <v>4</v>
      </c>
    </row>
    <row r="35" spans="2:19" ht="12.75" customHeight="1">
      <c r="B35" s="4"/>
      <c r="C35" s="41"/>
      <c r="D35" s="56"/>
      <c r="S35" s="4">
        <v>3</v>
      </c>
    </row>
    <row r="36" spans="2:19" ht="12.75" customHeight="1">
      <c r="B36" s="4"/>
      <c r="C36" s="41"/>
      <c r="D36" s="56"/>
      <c r="S36" s="4">
        <v>2</v>
      </c>
    </row>
    <row r="37" spans="2:19" ht="12.75" customHeight="1">
      <c r="B37" s="4"/>
      <c r="C37" s="41"/>
      <c r="D37" s="56"/>
      <c r="S37" s="4">
        <v>1</v>
      </c>
    </row>
    <row r="38" spans="2:4" ht="12">
      <c r="B38" s="4"/>
      <c r="C38" s="41"/>
      <c r="D38" s="56"/>
    </row>
    <row r="39" spans="2:4" ht="12">
      <c r="B39" s="4"/>
      <c r="C39" s="41"/>
      <c r="D39" s="56"/>
    </row>
    <row r="40" spans="2:4" ht="12">
      <c r="B40" s="4"/>
      <c r="C40" s="41"/>
      <c r="D40" s="56"/>
    </row>
    <row r="41" spans="2:4" ht="12">
      <c r="B41" s="4"/>
      <c r="C41" s="41"/>
      <c r="D41" s="56"/>
    </row>
    <row r="42" spans="2:4" ht="12">
      <c r="B42" s="4"/>
      <c r="C42" s="41"/>
      <c r="D42" s="56"/>
    </row>
    <row r="43" spans="2:4" ht="12">
      <c r="B43" s="4"/>
      <c r="C43" s="41"/>
      <c r="D43" s="56"/>
    </row>
    <row r="44" spans="2:3" ht="12">
      <c r="B44" s="4"/>
      <c r="C44" s="41"/>
    </row>
    <row r="45" spans="2:3" ht="12">
      <c r="B45" s="4"/>
      <c r="C45" s="41"/>
    </row>
    <row r="46" spans="2:3" ht="12">
      <c r="B46" s="4"/>
      <c r="C46" s="41"/>
    </row>
    <row r="47" spans="2:3" ht="12">
      <c r="B47" s="4"/>
      <c r="C47" s="41"/>
    </row>
    <row r="48" spans="2:3" ht="12">
      <c r="B48" s="4"/>
      <c r="C48" s="41"/>
    </row>
    <row r="49" spans="2:3" ht="12">
      <c r="B49" s="4"/>
      <c r="C49" s="41"/>
    </row>
    <row r="50" spans="2:3" ht="12">
      <c r="B50" s="4"/>
      <c r="C50" s="4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3"/>
  <headerFooter alignWithMargins="0">
    <oddFooter>&amp;L&amp;F &amp;A&amp;CAs of: &amp;T &amp;D&amp;RPage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76"/>
  <sheetViews>
    <sheetView zoomScalePageLayoutView="0" workbookViewId="0" topLeftCell="A1">
      <selection activeCell="A1" sqref="A1:S25"/>
    </sheetView>
  </sheetViews>
  <sheetFormatPr defaultColWidth="8.8515625" defaultRowHeight="12.75"/>
  <cols>
    <col min="1" max="2" width="4.7109375" style="4" customWidth="1"/>
    <col min="3" max="3" width="21.7109375" style="0" customWidth="1"/>
    <col min="4" max="4" width="26.0039062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421875" style="4" customWidth="1"/>
    <col min="15" max="15" width="8.7109375" style="39" customWidth="1"/>
    <col min="16" max="16" width="8.7109375" style="4" customWidth="1"/>
    <col min="17" max="17" width="9.8515625" style="48" customWidth="1"/>
    <col min="18" max="19" width="8.71093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50" t="s">
        <v>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2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52</v>
      </c>
      <c r="C8" s="126" t="s">
        <v>159</v>
      </c>
      <c r="D8" s="130" t="s">
        <v>160</v>
      </c>
      <c r="E8" s="110">
        <v>0.458796296296296</v>
      </c>
      <c r="G8" s="4">
        <v>2</v>
      </c>
      <c r="H8" s="4">
        <v>2</v>
      </c>
      <c r="I8" s="4">
        <v>0</v>
      </c>
      <c r="J8" s="4">
        <v>2</v>
      </c>
      <c r="K8" s="4">
        <f aca="true" t="shared" si="0" ref="K8:K22">IF(ISBLANK(G8),"",G8+H8+I8+J8)</f>
        <v>6</v>
      </c>
      <c r="L8" s="117">
        <f aca="true" t="shared" si="1" ref="L8:L22">IF(Q8&gt;0,Q8-E8,"")</f>
        <v>0.020646990740741056</v>
      </c>
      <c r="M8" s="10">
        <f aca="true" t="shared" si="2" ref="M8:M22">IF(Q8&gt;0,L8-L$8,"")</f>
        <v>0</v>
      </c>
      <c r="N8" s="4">
        <f aca="true" t="shared" si="3" ref="N8:N22">IF(Q8&gt;0,S8,"")</f>
        <v>50</v>
      </c>
      <c r="O8" s="39">
        <f aca="true" t="shared" si="4" ref="O8:O22">IF(Q8&gt;0,2-(L8/((L$8+L$9+L$10)/3)),"")</f>
        <v>1.0373774620019622</v>
      </c>
      <c r="P8" s="4">
        <f aca="true" t="shared" si="5" ref="P8:P22">B8</f>
        <v>52</v>
      </c>
      <c r="Q8" s="48">
        <v>0.47944328703703704</v>
      </c>
      <c r="R8" s="4" t="s">
        <v>35</v>
      </c>
      <c r="S8" s="4">
        <v>50</v>
      </c>
    </row>
    <row r="9" spans="1:19" ht="12.75" customHeight="1">
      <c r="A9" s="4">
        <v>2</v>
      </c>
      <c r="B9" s="30">
        <v>53</v>
      </c>
      <c r="C9" s="126" t="s">
        <v>0</v>
      </c>
      <c r="D9" s="127" t="s">
        <v>1</v>
      </c>
      <c r="E9" s="110">
        <v>0.458912037037037</v>
      </c>
      <c r="G9" s="19">
        <v>1</v>
      </c>
      <c r="H9" s="19">
        <v>0</v>
      </c>
      <c r="I9" s="19">
        <v>2</v>
      </c>
      <c r="J9" s="19">
        <v>2</v>
      </c>
      <c r="K9" s="4">
        <f t="shared" si="0"/>
        <v>5</v>
      </c>
      <c r="L9" s="117">
        <f t="shared" si="1"/>
        <v>0.021101851851851927</v>
      </c>
      <c r="M9" s="10">
        <f t="shared" si="2"/>
        <v>0.00045486111111087135</v>
      </c>
      <c r="N9" s="4">
        <f t="shared" si="3"/>
        <v>46</v>
      </c>
      <c r="O9" s="39">
        <f t="shared" si="4"/>
        <v>1.0161705189315533</v>
      </c>
      <c r="P9" s="4">
        <f t="shared" si="5"/>
        <v>53</v>
      </c>
      <c r="Q9" s="48">
        <v>0.4800138888888889</v>
      </c>
      <c r="R9" s="4" t="s">
        <v>36</v>
      </c>
      <c r="S9" s="4">
        <v>46</v>
      </c>
    </row>
    <row r="10" spans="1:19" ht="12.75" customHeight="1">
      <c r="A10" s="4">
        <v>3</v>
      </c>
      <c r="B10" s="30">
        <v>59</v>
      </c>
      <c r="C10" s="126" t="s">
        <v>10</v>
      </c>
      <c r="D10" s="127" t="s">
        <v>11</v>
      </c>
      <c r="E10" s="110">
        <v>0.459606481481482</v>
      </c>
      <c r="G10" s="19">
        <v>1</v>
      </c>
      <c r="H10" s="19">
        <v>0</v>
      </c>
      <c r="I10" s="19">
        <v>0</v>
      </c>
      <c r="J10" s="19">
        <v>2</v>
      </c>
      <c r="K10" s="4">
        <f t="shared" si="0"/>
        <v>3</v>
      </c>
      <c r="L10" s="117">
        <f t="shared" si="1"/>
        <v>0.022597222222221713</v>
      </c>
      <c r="M10" s="10">
        <f t="shared" si="2"/>
        <v>0.0019502314814806576</v>
      </c>
      <c r="N10" s="4">
        <f t="shared" si="3"/>
        <v>43</v>
      </c>
      <c r="O10" s="39">
        <f t="shared" si="4"/>
        <v>0.9464520190664847</v>
      </c>
      <c r="P10" s="4">
        <f t="shared" si="5"/>
        <v>59</v>
      </c>
      <c r="Q10" s="48">
        <v>0.4822037037037037</v>
      </c>
      <c r="R10" s="4" t="s">
        <v>36</v>
      </c>
      <c r="S10" s="4">
        <v>43</v>
      </c>
    </row>
    <row r="11" spans="1:19" ht="12.75" customHeight="1">
      <c r="A11" s="4">
        <v>4</v>
      </c>
      <c r="B11" s="30">
        <v>56</v>
      </c>
      <c r="C11" s="126" t="s">
        <v>5</v>
      </c>
      <c r="D11" s="127" t="s">
        <v>3</v>
      </c>
      <c r="E11" s="110">
        <v>0.45925925925926</v>
      </c>
      <c r="G11" s="4">
        <v>2</v>
      </c>
      <c r="H11" s="4">
        <v>0</v>
      </c>
      <c r="I11" s="4">
        <v>2</v>
      </c>
      <c r="J11" s="4">
        <v>3</v>
      </c>
      <c r="K11" s="4">
        <f t="shared" si="0"/>
        <v>7</v>
      </c>
      <c r="L11" s="117">
        <f t="shared" si="1"/>
        <v>0.022833333333332595</v>
      </c>
      <c r="M11" s="10">
        <f t="shared" si="2"/>
        <v>0.002186342592591539</v>
      </c>
      <c r="N11" s="4">
        <f t="shared" si="3"/>
        <v>40</v>
      </c>
      <c r="O11" s="39">
        <f t="shared" si="4"/>
        <v>0.9354438348772696</v>
      </c>
      <c r="P11" s="4">
        <f t="shared" si="5"/>
        <v>56</v>
      </c>
      <c r="Q11" s="48">
        <v>0.4820925925925926</v>
      </c>
      <c r="R11" s="4" t="s">
        <v>35</v>
      </c>
      <c r="S11" s="4">
        <v>40</v>
      </c>
    </row>
    <row r="12" spans="1:19" ht="12.75" customHeight="1">
      <c r="A12" s="4">
        <v>5</v>
      </c>
      <c r="B12" s="30">
        <v>54</v>
      </c>
      <c r="C12" s="126" t="s">
        <v>2</v>
      </c>
      <c r="D12" s="127" t="s">
        <v>3</v>
      </c>
      <c r="E12" s="110">
        <v>0.459027777777778</v>
      </c>
      <c r="G12" s="19">
        <v>1</v>
      </c>
      <c r="H12" s="19">
        <v>3</v>
      </c>
      <c r="I12" s="19">
        <v>4</v>
      </c>
      <c r="J12" s="19">
        <v>3</v>
      </c>
      <c r="K12" s="4">
        <f t="shared" si="0"/>
        <v>11</v>
      </c>
      <c r="L12" s="117">
        <f t="shared" si="1"/>
        <v>0.02335532407407387</v>
      </c>
      <c r="M12" s="10">
        <f t="shared" si="2"/>
        <v>0.002708333333332813</v>
      </c>
      <c r="N12" s="4">
        <f t="shared" si="3"/>
        <v>37</v>
      </c>
      <c r="O12" s="39">
        <f t="shared" si="4"/>
        <v>0.9111071139491036</v>
      </c>
      <c r="P12" s="4">
        <f t="shared" si="5"/>
        <v>54</v>
      </c>
      <c r="Q12" s="48">
        <v>0.48238310185185185</v>
      </c>
      <c r="R12" s="4" t="s">
        <v>36</v>
      </c>
      <c r="S12" s="4">
        <v>37</v>
      </c>
    </row>
    <row r="13" spans="1:19" ht="12.75" customHeight="1">
      <c r="A13" s="4">
        <v>6</v>
      </c>
      <c r="B13" s="30">
        <v>55</v>
      </c>
      <c r="C13" s="126" t="s">
        <v>4</v>
      </c>
      <c r="D13" s="127" t="s">
        <v>158</v>
      </c>
      <c r="E13" s="110">
        <v>0.459143518518519</v>
      </c>
      <c r="G13" s="19">
        <v>1</v>
      </c>
      <c r="H13" s="19">
        <v>2</v>
      </c>
      <c r="I13" s="19">
        <v>4</v>
      </c>
      <c r="J13" s="19">
        <v>1</v>
      </c>
      <c r="K13" s="4">
        <f t="shared" si="0"/>
        <v>8</v>
      </c>
      <c r="L13" s="117">
        <f t="shared" si="1"/>
        <v>0.02345254629629584</v>
      </c>
      <c r="M13" s="10">
        <f t="shared" si="2"/>
        <v>0.002805555555554784</v>
      </c>
      <c r="N13" s="4">
        <f t="shared" si="3"/>
        <v>34</v>
      </c>
      <c r="O13" s="39">
        <f t="shared" si="4"/>
        <v>0.9065743322241402</v>
      </c>
      <c r="P13" s="4">
        <f t="shared" si="5"/>
        <v>55</v>
      </c>
      <c r="Q13" s="48">
        <v>0.4825960648148148</v>
      </c>
      <c r="R13" s="4" t="s">
        <v>36</v>
      </c>
      <c r="S13" s="4">
        <v>34</v>
      </c>
    </row>
    <row r="14" spans="1:19" ht="12.75" customHeight="1">
      <c r="A14" s="4">
        <v>7</v>
      </c>
      <c r="B14" s="30">
        <v>60</v>
      </c>
      <c r="C14" s="126" t="s">
        <v>12</v>
      </c>
      <c r="D14" s="127" t="s">
        <v>13</v>
      </c>
      <c r="E14" s="110">
        <v>0.459722222222223</v>
      </c>
      <c r="G14" s="4">
        <v>4</v>
      </c>
      <c r="H14" s="4">
        <v>2</v>
      </c>
      <c r="I14" s="4">
        <v>1</v>
      </c>
      <c r="J14" s="4">
        <v>1</v>
      </c>
      <c r="K14" s="4">
        <f t="shared" si="0"/>
        <v>8</v>
      </c>
      <c r="L14" s="117">
        <f t="shared" si="1"/>
        <v>0.023634259259258494</v>
      </c>
      <c r="M14" s="10">
        <f t="shared" si="2"/>
        <v>0.0029872685185174386</v>
      </c>
      <c r="N14" s="4">
        <f t="shared" si="3"/>
        <v>32</v>
      </c>
      <c r="O14" s="39">
        <f t="shared" si="4"/>
        <v>0.8981023473334269</v>
      </c>
      <c r="P14" s="4">
        <f t="shared" si="5"/>
        <v>60</v>
      </c>
      <c r="Q14" s="48">
        <v>0.48335648148148147</v>
      </c>
      <c r="R14" s="4" t="s">
        <v>35</v>
      </c>
      <c r="S14" s="4">
        <v>32</v>
      </c>
    </row>
    <row r="15" spans="1:19" ht="12.75" customHeight="1">
      <c r="A15" s="4">
        <v>8</v>
      </c>
      <c r="B15" s="30">
        <v>64</v>
      </c>
      <c r="C15" s="126" t="s">
        <v>19</v>
      </c>
      <c r="D15" s="127" t="s">
        <v>11</v>
      </c>
      <c r="E15" s="110">
        <v>0.460185185185186</v>
      </c>
      <c r="G15" s="19">
        <v>1</v>
      </c>
      <c r="H15" s="19">
        <v>3</v>
      </c>
      <c r="I15" s="19">
        <v>0</v>
      </c>
      <c r="J15" s="19">
        <v>3</v>
      </c>
      <c r="K15" s="4">
        <f t="shared" si="0"/>
        <v>7</v>
      </c>
      <c r="L15" s="117">
        <f t="shared" si="1"/>
        <v>0.023833333333332596</v>
      </c>
      <c r="M15" s="10">
        <f t="shared" si="2"/>
        <v>0.00318634259259154</v>
      </c>
      <c r="N15" s="4">
        <f t="shared" si="3"/>
        <v>30</v>
      </c>
      <c r="O15" s="39">
        <f t="shared" si="4"/>
        <v>0.8888209371346667</v>
      </c>
      <c r="P15" s="4">
        <f t="shared" si="5"/>
        <v>64</v>
      </c>
      <c r="Q15" s="48">
        <v>0.48401851851851857</v>
      </c>
      <c r="R15" s="4" t="s">
        <v>36</v>
      </c>
      <c r="S15" s="4">
        <v>30</v>
      </c>
    </row>
    <row r="16" spans="1:19" ht="12.75" customHeight="1">
      <c r="A16" s="4">
        <v>9</v>
      </c>
      <c r="B16" s="30">
        <v>63</v>
      </c>
      <c r="C16" s="126" t="s">
        <v>17</v>
      </c>
      <c r="D16" s="127" t="s">
        <v>18</v>
      </c>
      <c r="E16" s="110">
        <v>0.460069444444445</v>
      </c>
      <c r="G16" s="4">
        <v>1</v>
      </c>
      <c r="H16" s="4">
        <v>1</v>
      </c>
      <c r="I16" s="4">
        <v>2</v>
      </c>
      <c r="J16" s="4">
        <v>2</v>
      </c>
      <c r="K16" s="4">
        <f t="shared" si="0"/>
        <v>6</v>
      </c>
      <c r="L16" s="117">
        <f t="shared" si="1"/>
        <v>0.024633101851851358</v>
      </c>
      <c r="M16" s="10">
        <f t="shared" si="2"/>
        <v>0.003986111111110302</v>
      </c>
      <c r="N16" s="4">
        <f t="shared" si="3"/>
        <v>28</v>
      </c>
      <c r="O16" s="39">
        <f t="shared" si="4"/>
        <v>0.8515334112780135</v>
      </c>
      <c r="P16" s="4">
        <f t="shared" si="5"/>
        <v>63</v>
      </c>
      <c r="Q16" s="48">
        <v>0.48470254629629633</v>
      </c>
      <c r="R16" s="4" t="s">
        <v>35</v>
      </c>
      <c r="S16" s="4">
        <v>28</v>
      </c>
    </row>
    <row r="17" spans="1:19" ht="12.75" customHeight="1">
      <c r="A17" s="4">
        <v>10</v>
      </c>
      <c r="B17" s="30">
        <v>61</v>
      </c>
      <c r="C17" s="126" t="s">
        <v>14</v>
      </c>
      <c r="D17" s="127" t="s">
        <v>15</v>
      </c>
      <c r="E17" s="110">
        <v>0.459837962962963</v>
      </c>
      <c r="G17" s="4">
        <v>2</v>
      </c>
      <c r="H17" s="4">
        <v>2</v>
      </c>
      <c r="I17" s="4">
        <v>2</v>
      </c>
      <c r="J17" s="4">
        <v>2</v>
      </c>
      <c r="K17" s="4">
        <f t="shared" si="0"/>
        <v>8</v>
      </c>
      <c r="L17" s="117">
        <f t="shared" si="1"/>
        <v>0.02467824074074071</v>
      </c>
      <c r="M17" s="10">
        <f t="shared" si="2"/>
        <v>0.004031249999999653</v>
      </c>
      <c r="N17" s="4">
        <f t="shared" si="3"/>
        <v>26</v>
      </c>
      <c r="O17" s="39">
        <f t="shared" si="4"/>
        <v>0.8494289054771107</v>
      </c>
      <c r="P17" s="4">
        <f t="shared" si="5"/>
        <v>61</v>
      </c>
      <c r="Q17" s="48">
        <v>0.4845162037037037</v>
      </c>
      <c r="R17" s="4" t="s">
        <v>35</v>
      </c>
      <c r="S17" s="4">
        <v>26</v>
      </c>
    </row>
    <row r="18" spans="1:19" ht="12.75" customHeight="1">
      <c r="A18" s="4">
        <v>11</v>
      </c>
      <c r="B18" s="30">
        <v>67</v>
      </c>
      <c r="C18" s="128" t="s">
        <v>22</v>
      </c>
      <c r="D18" s="127" t="s">
        <v>20</v>
      </c>
      <c r="E18" s="110">
        <v>0.460532407407409</v>
      </c>
      <c r="G18" s="4">
        <v>2</v>
      </c>
      <c r="H18" s="4">
        <v>0</v>
      </c>
      <c r="I18" s="4">
        <v>1</v>
      </c>
      <c r="J18" s="4">
        <v>0</v>
      </c>
      <c r="K18" s="4">
        <f t="shared" si="0"/>
        <v>3</v>
      </c>
      <c r="L18" s="117">
        <f t="shared" si="1"/>
        <v>0.025240740740739176</v>
      </c>
      <c r="M18" s="10">
        <f t="shared" si="2"/>
        <v>0.00459374999999812</v>
      </c>
      <c r="N18" s="4">
        <f t="shared" si="3"/>
        <v>24</v>
      </c>
      <c r="O18" s="39">
        <f t="shared" si="4"/>
        <v>0.8232035254969681</v>
      </c>
      <c r="P18" s="4">
        <f t="shared" si="5"/>
        <v>67</v>
      </c>
      <c r="Q18" s="48">
        <v>0.48577314814814815</v>
      </c>
      <c r="R18" s="4" t="s">
        <v>35</v>
      </c>
      <c r="S18" s="4">
        <v>24</v>
      </c>
    </row>
    <row r="19" spans="1:19" ht="12.75" customHeight="1">
      <c r="A19" s="4">
        <v>12</v>
      </c>
      <c r="B19" s="30">
        <v>57</v>
      </c>
      <c r="C19" s="126" t="s">
        <v>6</v>
      </c>
      <c r="D19" s="127" t="s">
        <v>7</v>
      </c>
      <c r="E19" s="110">
        <v>0.459375</v>
      </c>
      <c r="G19" s="4">
        <v>2</v>
      </c>
      <c r="H19" s="4">
        <v>4</v>
      </c>
      <c r="I19" s="4">
        <v>4</v>
      </c>
      <c r="J19" s="4">
        <v>5</v>
      </c>
      <c r="K19" s="4">
        <f t="shared" si="0"/>
        <v>15</v>
      </c>
      <c r="L19" s="117">
        <f t="shared" si="1"/>
        <v>0.025770833333333354</v>
      </c>
      <c r="M19" s="10">
        <f t="shared" si="2"/>
        <v>0.005123842592592298</v>
      </c>
      <c r="N19" s="4">
        <f t="shared" si="3"/>
        <v>22</v>
      </c>
      <c r="O19" s="39">
        <f t="shared" si="4"/>
        <v>0.7984890727583385</v>
      </c>
      <c r="P19" s="4">
        <f t="shared" si="5"/>
        <v>57</v>
      </c>
      <c r="Q19" s="48">
        <v>0.48514583333333333</v>
      </c>
      <c r="R19" s="4" t="s">
        <v>35</v>
      </c>
      <c r="S19" s="4">
        <v>22</v>
      </c>
    </row>
    <row r="20" spans="1:19" ht="12.75" customHeight="1">
      <c r="A20" s="4">
        <v>13</v>
      </c>
      <c r="B20" s="30">
        <v>58</v>
      </c>
      <c r="C20" s="126" t="s">
        <v>8</v>
      </c>
      <c r="D20" s="127" t="s">
        <v>9</v>
      </c>
      <c r="E20" s="110">
        <v>0.459490740740741</v>
      </c>
      <c r="G20" s="4">
        <v>1</v>
      </c>
      <c r="H20" s="4">
        <v>4</v>
      </c>
      <c r="I20" s="4">
        <v>4</v>
      </c>
      <c r="J20" s="4">
        <v>3</v>
      </c>
      <c r="K20" s="4">
        <f t="shared" si="0"/>
        <v>12</v>
      </c>
      <c r="L20" s="117">
        <f t="shared" si="1"/>
        <v>0.026099537037036824</v>
      </c>
      <c r="M20" s="10">
        <f t="shared" si="2"/>
        <v>0.005452546296295768</v>
      </c>
      <c r="N20" s="4">
        <f t="shared" si="3"/>
        <v>20</v>
      </c>
      <c r="O20" s="39">
        <f t="shared" si="4"/>
        <v>0.7831639535929567</v>
      </c>
      <c r="P20" s="4">
        <f t="shared" si="5"/>
        <v>58</v>
      </c>
      <c r="Q20" s="48">
        <v>0.4855902777777778</v>
      </c>
      <c r="R20" s="4" t="s">
        <v>35</v>
      </c>
      <c r="S20" s="4">
        <v>20</v>
      </c>
    </row>
    <row r="21" spans="1:19" ht="12.75" customHeight="1">
      <c r="A21" s="4">
        <v>14</v>
      </c>
      <c r="B21" s="30">
        <v>66</v>
      </c>
      <c r="C21" s="126" t="s">
        <v>21</v>
      </c>
      <c r="D21" s="127" t="s">
        <v>20</v>
      </c>
      <c r="E21" s="110">
        <v>0.460416666666668</v>
      </c>
      <c r="G21" s="4">
        <v>3</v>
      </c>
      <c r="H21" s="4">
        <v>1</v>
      </c>
      <c r="I21" s="4">
        <v>5</v>
      </c>
      <c r="J21" s="4">
        <v>4</v>
      </c>
      <c r="K21" s="4">
        <f t="shared" si="0"/>
        <v>13</v>
      </c>
      <c r="L21" s="117">
        <f t="shared" si="1"/>
        <v>0.02645023148148018</v>
      </c>
      <c r="M21" s="10">
        <f t="shared" si="2"/>
        <v>0.005803240740739124</v>
      </c>
      <c r="N21" s="4">
        <f t="shared" si="3"/>
        <v>18</v>
      </c>
      <c r="O21" s="39">
        <f t="shared" si="4"/>
        <v>0.7668135623707752</v>
      </c>
      <c r="P21" s="4">
        <f t="shared" si="5"/>
        <v>66</v>
      </c>
      <c r="Q21" s="48">
        <v>0.48686689814814815</v>
      </c>
      <c r="R21" s="4" t="s">
        <v>35</v>
      </c>
      <c r="S21" s="4">
        <v>18</v>
      </c>
    </row>
    <row r="22" spans="1:19" ht="12.75" customHeight="1">
      <c r="A22" s="4">
        <v>15</v>
      </c>
      <c r="B22" s="30">
        <v>68</v>
      </c>
      <c r="C22" s="126" t="s">
        <v>28</v>
      </c>
      <c r="D22" s="127" t="s">
        <v>29</v>
      </c>
      <c r="E22" s="110">
        <v>0.46064814814815</v>
      </c>
      <c r="G22" s="4">
        <v>3</v>
      </c>
      <c r="H22" s="4">
        <v>4</v>
      </c>
      <c r="I22" s="4">
        <v>2</v>
      </c>
      <c r="J22" s="4">
        <v>2</v>
      </c>
      <c r="K22" s="4">
        <f t="shared" si="0"/>
        <v>11</v>
      </c>
      <c r="L22" s="117">
        <f t="shared" si="1"/>
        <v>0.026850694444442547</v>
      </c>
      <c r="M22" s="10">
        <f t="shared" si="2"/>
        <v>0.006203703703701491</v>
      </c>
      <c r="N22" s="4">
        <f t="shared" si="3"/>
        <v>16</v>
      </c>
      <c r="O22" s="39">
        <f t="shared" si="4"/>
        <v>0.748142818598881</v>
      </c>
      <c r="P22" s="4">
        <f t="shared" si="5"/>
        <v>68</v>
      </c>
      <c r="Q22" s="48">
        <v>0.4874988425925926</v>
      </c>
      <c r="R22" s="4" t="s">
        <v>35</v>
      </c>
      <c r="S22" s="4">
        <v>16</v>
      </c>
    </row>
    <row r="23" spans="3:19" ht="12.75" customHeight="1">
      <c r="C23" s="41"/>
      <c r="D23" s="56"/>
      <c r="L23" s="26">
        <f>IF(Q23&gt;0,Q23-E23,"")</f>
      </c>
      <c r="M23" s="10">
        <f>IF(Q23&gt;0,L23-L$8,"")</f>
      </c>
      <c r="N23" s="4">
        <f>IF(Q23&gt;0,S23,"")</f>
      </c>
      <c r="O23" s="39">
        <f>IF(Q23&gt;0,2-(L23/((L$8+L$9+L$10)/3)),"")</f>
      </c>
      <c r="S23" s="4">
        <v>15</v>
      </c>
    </row>
    <row r="24" spans="3:19" ht="12.75" customHeight="1">
      <c r="C24" s="41"/>
      <c r="D24" s="56"/>
      <c r="L24" s="26">
        <f>IF(Q24&gt;0,Q24-E24,"")</f>
      </c>
      <c r="M24" s="10">
        <f>IF(Q24&gt;0,L24-L$8,"")</f>
      </c>
      <c r="N24" s="4">
        <f>IF(Q24&gt;0,S24,"")</f>
      </c>
      <c r="O24" s="39">
        <f>IF(Q24&gt;0,2-(L24/((L$8+L$9+L$10)/3)),"")</f>
      </c>
      <c r="S24" s="4">
        <v>14</v>
      </c>
    </row>
    <row r="25" spans="3:19" ht="12.75" customHeight="1">
      <c r="C25" s="41"/>
      <c r="D25" s="56"/>
      <c r="L25" s="26">
        <f>IF(Q25&gt;0,Q25-E25,"")</f>
      </c>
      <c r="M25" s="10">
        <f>IF(Q25&gt;0,L25-L$8,"")</f>
      </c>
      <c r="N25" s="4">
        <f>IF(Q25&gt;0,S25,"")</f>
      </c>
      <c r="O25" s="39">
        <f>IF(Q25&gt;0,2-(L25/((L$8+L$9+L$10)/3)),"")</f>
      </c>
      <c r="S25" s="4">
        <v>13</v>
      </c>
    </row>
    <row r="26" spans="3:19" ht="12.75" customHeight="1">
      <c r="C26" s="41"/>
      <c r="D26" s="56"/>
      <c r="L26" s="26">
        <f>IF(Q26&gt;0,Q26-E26,"")</f>
      </c>
      <c r="M26" s="10">
        <f>IF(Q26&gt;0,L26-L$8,"")</f>
      </c>
      <c r="N26" s="4">
        <f>IF(Q26&gt;0,S26,"")</f>
      </c>
      <c r="O26" s="39">
        <f>IF(Q26&gt;0,2-(L26/((L$8+L$9+L$10)/3)),"")</f>
      </c>
      <c r="S26" s="4">
        <v>12</v>
      </c>
    </row>
    <row r="27" spans="3:19" ht="12.75" customHeight="1">
      <c r="C27" s="41"/>
      <c r="D27" s="56"/>
      <c r="L27" s="26">
        <f>IF(Q27&gt;0,Q27-E27,"")</f>
      </c>
      <c r="M27" s="10">
        <f>IF(Q27&gt;0,L27-L$8,"")</f>
      </c>
      <c r="N27" s="4">
        <f>IF(Q27&gt;0,S27,"")</f>
      </c>
      <c r="O27" s="39">
        <f>IF(Q27&gt;0,2-(L27/((L$8+L$9+L$10)/3)),"")</f>
      </c>
      <c r="S27" s="4">
        <v>11</v>
      </c>
    </row>
    <row r="28" spans="3:19" ht="12.75" customHeight="1">
      <c r="C28" s="41"/>
      <c r="D28" s="56"/>
      <c r="S28" s="4">
        <v>10</v>
      </c>
    </row>
    <row r="29" spans="3:19" ht="12.75" customHeight="1">
      <c r="C29" s="41"/>
      <c r="D29" s="56"/>
      <c r="S29" s="4">
        <v>9</v>
      </c>
    </row>
    <row r="30" spans="3:19" ht="12.75" customHeight="1">
      <c r="C30" s="41"/>
      <c r="D30" s="56"/>
      <c r="S30" s="4">
        <v>8</v>
      </c>
    </row>
    <row r="31" spans="3:19" ht="12.75" customHeight="1">
      <c r="C31" s="41"/>
      <c r="D31" s="56"/>
      <c r="S31" s="4">
        <v>7</v>
      </c>
    </row>
    <row r="32" spans="3:19" ht="12.75" customHeight="1">
      <c r="C32" s="41"/>
      <c r="D32" s="56"/>
      <c r="S32" s="4">
        <v>6</v>
      </c>
    </row>
    <row r="33" spans="3:19" ht="12.75" customHeight="1">
      <c r="C33" s="41"/>
      <c r="D33" s="56"/>
      <c r="S33" s="4">
        <v>5</v>
      </c>
    </row>
    <row r="34" spans="3:19" ht="12.75" customHeight="1">
      <c r="C34" s="41"/>
      <c r="D34" s="56"/>
      <c r="S34" s="4">
        <v>4</v>
      </c>
    </row>
    <row r="35" spans="3:19" ht="12.75" customHeight="1">
      <c r="C35" s="41"/>
      <c r="D35" s="56"/>
      <c r="S35" s="4">
        <v>3</v>
      </c>
    </row>
    <row r="36" spans="3:19" ht="12.75" customHeight="1">
      <c r="C36" s="41"/>
      <c r="D36" s="56"/>
      <c r="S36" s="4">
        <v>2</v>
      </c>
    </row>
    <row r="37" spans="3:19" ht="12">
      <c r="C37" s="41"/>
      <c r="D37" s="56"/>
      <c r="S37" s="4">
        <v>1</v>
      </c>
    </row>
    <row r="38" spans="3:4" ht="12">
      <c r="C38" s="41"/>
      <c r="D38" s="56"/>
    </row>
    <row r="39" spans="3:4" ht="12">
      <c r="C39" s="41"/>
      <c r="D39" s="56"/>
    </row>
    <row r="40" spans="3:4" ht="12">
      <c r="C40" s="41"/>
      <c r="D40" s="56"/>
    </row>
    <row r="41" spans="3:4" ht="12">
      <c r="C41" s="41"/>
      <c r="D41" s="56"/>
    </row>
    <row r="42" spans="3:4" ht="12">
      <c r="C42" s="41"/>
      <c r="D42" s="56"/>
    </row>
    <row r="43" spans="3:4" ht="12">
      <c r="C43" s="41"/>
      <c r="D43" s="56"/>
    </row>
    <row r="44" ht="12">
      <c r="C44" s="41"/>
    </row>
    <row r="45" ht="12">
      <c r="C45" s="41"/>
    </row>
    <row r="46" ht="12">
      <c r="C46" s="41"/>
    </row>
    <row r="47" ht="12">
      <c r="C47" s="41"/>
    </row>
    <row r="48" ht="12">
      <c r="C48" s="41"/>
    </row>
    <row r="49" ht="12">
      <c r="C49" s="41"/>
    </row>
    <row r="50" ht="12">
      <c r="C50" s="4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61"/>
  <headerFooter alignWithMargins="0">
    <oddFooter>&amp;L&amp;F &amp;A&amp;CAs of: &amp;T &amp;D&amp;RPage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0"/>
  <sheetViews>
    <sheetView zoomScalePageLayoutView="0" workbookViewId="0" topLeftCell="A1">
      <selection activeCell="O13" sqref="O13:O14"/>
    </sheetView>
  </sheetViews>
  <sheetFormatPr defaultColWidth="8.8515625" defaultRowHeight="12.75"/>
  <cols>
    <col min="1" max="2" width="4.7109375" style="4" customWidth="1"/>
    <col min="3" max="3" width="19.421875" style="0" customWidth="1"/>
    <col min="4" max="4" width="24.28125" style="54" customWidth="1"/>
    <col min="5" max="5" width="8.140625" style="7" bestFit="1" customWidth="1"/>
    <col min="6" max="6" width="0.13671875" style="27" customWidth="1"/>
    <col min="7" max="7" width="2.28125" style="4" bestFit="1" customWidth="1"/>
    <col min="8" max="9" width="2.28125" style="4" customWidth="1"/>
    <col min="10" max="10" width="2.28125" style="0" customWidth="1"/>
    <col min="11" max="11" width="3.7109375" style="4" customWidth="1"/>
    <col min="12" max="12" width="9.421875" style="26" customWidth="1"/>
    <col min="13" max="13" width="9.28125" style="10" customWidth="1"/>
    <col min="14" max="14" width="10.28125" style="4" customWidth="1"/>
    <col min="15" max="15" width="9.28125" style="39" customWidth="1"/>
    <col min="16" max="16" width="9.8515625" style="4" customWidth="1"/>
    <col min="17" max="17" width="10.7109375" style="48" customWidth="1"/>
    <col min="18" max="20" width="5.71093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50" t="s">
        <v>139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5"/>
      <c r="H5" s="5"/>
      <c r="I5" s="5"/>
      <c r="J5" s="2"/>
      <c r="K5" s="5"/>
      <c r="L5" s="2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2" t="s">
        <v>90</v>
      </c>
      <c r="H7" s="32" t="s">
        <v>90</v>
      </c>
      <c r="I7" s="32" t="s">
        <v>91</v>
      </c>
      <c r="J7" s="32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52</v>
      </c>
      <c r="C8" s="126" t="s">
        <v>159</v>
      </c>
      <c r="D8" s="130" t="s">
        <v>160</v>
      </c>
      <c r="E8" s="110">
        <v>0.458796296296296</v>
      </c>
      <c r="G8" s="4">
        <v>2</v>
      </c>
      <c r="H8" s="4">
        <v>2</v>
      </c>
      <c r="I8" s="4">
        <v>0</v>
      </c>
      <c r="J8" s="4">
        <v>2</v>
      </c>
      <c r="K8" s="4">
        <f aca="true" t="shared" si="0" ref="K8:K18">IF(ISBLANK(G8),"",G8+H8+I8+J8)</f>
        <v>6</v>
      </c>
      <c r="L8" s="117">
        <f aca="true" t="shared" si="1" ref="L8:L18">IF(Q8&gt;0,Q8-E8,"")</f>
        <v>0.020646990740741056</v>
      </c>
      <c r="M8" s="10">
        <f aca="true" t="shared" si="2" ref="M8:M18">IF(Q8&gt;0,L8-L$8,"")</f>
        <v>0</v>
      </c>
      <c r="N8" s="4">
        <f aca="true" t="shared" si="3" ref="N8:N18">IF(Q8&gt;0,S8,"")</f>
        <v>50</v>
      </c>
      <c r="O8" s="39">
        <f aca="true" t="shared" si="4" ref="O8:O18">IF(Q8&gt;0,2-(L8/((L$8+L$9+L$10)/3)),"")</f>
        <v>1.0770862434683333</v>
      </c>
      <c r="P8" s="4">
        <f aca="true" t="shared" si="5" ref="P8:P18">B8</f>
        <v>52</v>
      </c>
      <c r="Q8" s="48">
        <v>0.47944328703703704</v>
      </c>
      <c r="R8" s="4" t="s">
        <v>35</v>
      </c>
      <c r="S8" s="4">
        <v>50</v>
      </c>
    </row>
    <row r="9" spans="1:19" ht="12.75" customHeight="1">
      <c r="A9" s="4">
        <v>2</v>
      </c>
      <c r="B9" s="30">
        <v>56</v>
      </c>
      <c r="C9" s="126" t="s">
        <v>5</v>
      </c>
      <c r="D9" s="127" t="s">
        <v>3</v>
      </c>
      <c r="E9" s="110">
        <v>0.45925925925926</v>
      </c>
      <c r="G9" s="4">
        <v>2</v>
      </c>
      <c r="H9" s="4">
        <v>0</v>
      </c>
      <c r="I9" s="4">
        <v>2</v>
      </c>
      <c r="J9" s="4">
        <v>3</v>
      </c>
      <c r="K9" s="4">
        <f t="shared" si="0"/>
        <v>7</v>
      </c>
      <c r="L9" s="117">
        <f t="shared" si="1"/>
        <v>0.022833333333332595</v>
      </c>
      <c r="M9" s="10">
        <f t="shared" si="2"/>
        <v>0.002186342592591539</v>
      </c>
      <c r="N9" s="4">
        <f t="shared" si="3"/>
        <v>46</v>
      </c>
      <c r="O9" s="39">
        <f t="shared" si="4"/>
        <v>0.9793574421853324</v>
      </c>
      <c r="P9" s="4">
        <f t="shared" si="5"/>
        <v>56</v>
      </c>
      <c r="Q9" s="48">
        <v>0.4820925925925926</v>
      </c>
      <c r="R9" s="4" t="s">
        <v>35</v>
      </c>
      <c r="S9" s="4">
        <v>46</v>
      </c>
    </row>
    <row r="10" spans="1:19" ht="12.75" customHeight="1">
      <c r="A10" s="4">
        <v>3</v>
      </c>
      <c r="B10" s="30">
        <v>60</v>
      </c>
      <c r="C10" s="126" t="s">
        <v>12</v>
      </c>
      <c r="D10" s="127" t="s">
        <v>13</v>
      </c>
      <c r="E10" s="110">
        <v>0.459722222222223</v>
      </c>
      <c r="G10" s="4">
        <v>4</v>
      </c>
      <c r="H10" s="4">
        <v>2</v>
      </c>
      <c r="I10" s="4">
        <v>1</v>
      </c>
      <c r="J10" s="4">
        <v>1</v>
      </c>
      <c r="K10" s="4">
        <f t="shared" si="0"/>
        <v>8</v>
      </c>
      <c r="L10" s="117">
        <f t="shared" si="1"/>
        <v>0.023634259259258494</v>
      </c>
      <c r="M10" s="10">
        <f t="shared" si="2"/>
        <v>0.0029872685185174386</v>
      </c>
      <c r="N10" s="4">
        <f t="shared" si="3"/>
        <v>43</v>
      </c>
      <c r="O10" s="39">
        <f t="shared" si="4"/>
        <v>0.9435563143463346</v>
      </c>
      <c r="P10" s="4">
        <f t="shared" si="5"/>
        <v>60</v>
      </c>
      <c r="Q10" s="48">
        <v>0.48335648148148147</v>
      </c>
      <c r="R10" s="4" t="s">
        <v>35</v>
      </c>
      <c r="S10" s="4">
        <v>43</v>
      </c>
    </row>
    <row r="11" spans="1:19" ht="12.75" customHeight="1">
      <c r="A11" s="4">
        <v>4</v>
      </c>
      <c r="B11" s="30">
        <v>63</v>
      </c>
      <c r="C11" s="126" t="s">
        <v>17</v>
      </c>
      <c r="D11" s="127" t="s">
        <v>18</v>
      </c>
      <c r="E11" s="110">
        <v>0.460069444444445</v>
      </c>
      <c r="G11" s="4">
        <v>1</v>
      </c>
      <c r="H11" s="4">
        <v>1</v>
      </c>
      <c r="I11" s="4">
        <v>2</v>
      </c>
      <c r="J11" s="4">
        <v>2</v>
      </c>
      <c r="K11" s="4">
        <f t="shared" si="0"/>
        <v>6</v>
      </c>
      <c r="L11" s="117">
        <f t="shared" si="1"/>
        <v>0.024633101851851358</v>
      </c>
      <c r="M11" s="10">
        <f t="shared" si="2"/>
        <v>0.003986111111110302</v>
      </c>
      <c r="N11" s="4">
        <f t="shared" si="3"/>
        <v>40</v>
      </c>
      <c r="O11" s="39">
        <f t="shared" si="4"/>
        <v>0.8989083760153165</v>
      </c>
      <c r="P11" s="4">
        <f t="shared" si="5"/>
        <v>63</v>
      </c>
      <c r="Q11" s="48">
        <v>0.48470254629629633</v>
      </c>
      <c r="R11" s="4" t="s">
        <v>35</v>
      </c>
      <c r="S11" s="4">
        <v>40</v>
      </c>
    </row>
    <row r="12" spans="1:19" ht="12.75" customHeight="1">
      <c r="A12" s="4">
        <v>5</v>
      </c>
      <c r="B12" s="30">
        <v>61</v>
      </c>
      <c r="C12" s="126" t="s">
        <v>14</v>
      </c>
      <c r="D12" s="127" t="s">
        <v>15</v>
      </c>
      <c r="E12" s="110">
        <v>0.459837962962963</v>
      </c>
      <c r="G12" s="4">
        <v>2</v>
      </c>
      <c r="H12" s="4">
        <v>2</v>
      </c>
      <c r="I12" s="4">
        <v>2</v>
      </c>
      <c r="J12" s="4">
        <v>2</v>
      </c>
      <c r="K12" s="4">
        <f t="shared" si="0"/>
        <v>8</v>
      </c>
      <c r="L12" s="117">
        <f t="shared" si="1"/>
        <v>0.02467824074074071</v>
      </c>
      <c r="M12" s="10">
        <f t="shared" si="2"/>
        <v>0.004031249999999653</v>
      </c>
      <c r="N12" s="4">
        <f t="shared" si="3"/>
        <v>37</v>
      </c>
      <c r="O12" s="39">
        <f t="shared" si="4"/>
        <v>0.8968906823943117</v>
      </c>
      <c r="P12" s="4">
        <f t="shared" si="5"/>
        <v>61</v>
      </c>
      <c r="Q12" s="48">
        <v>0.4845162037037037</v>
      </c>
      <c r="R12" s="4" t="s">
        <v>35</v>
      </c>
      <c r="S12" s="4">
        <v>37</v>
      </c>
    </row>
    <row r="13" spans="1:19" ht="12.75" customHeight="1">
      <c r="A13" s="4">
        <v>6</v>
      </c>
      <c r="B13" s="30">
        <v>67</v>
      </c>
      <c r="C13" s="128" t="s">
        <v>22</v>
      </c>
      <c r="D13" s="127" t="s">
        <v>20</v>
      </c>
      <c r="E13" s="110">
        <v>0.460532407407409</v>
      </c>
      <c r="G13" s="4">
        <v>2</v>
      </c>
      <c r="H13" s="4">
        <v>0</v>
      </c>
      <c r="I13" s="4">
        <v>1</v>
      </c>
      <c r="J13" s="4">
        <v>0</v>
      </c>
      <c r="K13" s="4">
        <f t="shared" si="0"/>
        <v>3</v>
      </c>
      <c r="L13" s="117">
        <f t="shared" si="1"/>
        <v>0.025240740740739176</v>
      </c>
      <c r="M13" s="10">
        <f t="shared" si="2"/>
        <v>0.00459374999999812</v>
      </c>
      <c r="N13" s="4">
        <f t="shared" si="3"/>
        <v>34</v>
      </c>
      <c r="O13" s="39">
        <f t="shared" si="4"/>
        <v>0.8717471157328867</v>
      </c>
      <c r="P13" s="4">
        <f t="shared" si="5"/>
        <v>67</v>
      </c>
      <c r="Q13" s="48">
        <v>0.48577314814814815</v>
      </c>
      <c r="R13" s="4" t="s">
        <v>35</v>
      </c>
      <c r="S13" s="4">
        <v>34</v>
      </c>
    </row>
    <row r="14" spans="1:19" ht="12.75" customHeight="1">
      <c r="A14" s="4">
        <v>7</v>
      </c>
      <c r="B14" s="30">
        <v>57</v>
      </c>
      <c r="C14" s="126" t="s">
        <v>6</v>
      </c>
      <c r="D14" s="127" t="s">
        <v>7</v>
      </c>
      <c r="E14" s="110">
        <v>0.459375</v>
      </c>
      <c r="G14" s="4">
        <v>2</v>
      </c>
      <c r="H14" s="4">
        <v>4</v>
      </c>
      <c r="I14" s="4">
        <v>4</v>
      </c>
      <c r="J14" s="4">
        <v>5</v>
      </c>
      <c r="K14" s="4">
        <f t="shared" si="0"/>
        <v>15</v>
      </c>
      <c r="L14" s="117">
        <f t="shared" si="1"/>
        <v>0.025770833333333354</v>
      </c>
      <c r="M14" s="10">
        <f t="shared" si="2"/>
        <v>0.005123842592592298</v>
      </c>
      <c r="N14" s="4">
        <f t="shared" si="3"/>
        <v>32</v>
      </c>
      <c r="O14" s="39">
        <f t="shared" si="4"/>
        <v>0.8480521496197211</v>
      </c>
      <c r="P14" s="4">
        <f t="shared" si="5"/>
        <v>57</v>
      </c>
      <c r="Q14" s="48">
        <v>0.48514583333333333</v>
      </c>
      <c r="R14" s="4" t="s">
        <v>35</v>
      </c>
      <c r="S14" s="4">
        <v>32</v>
      </c>
    </row>
    <row r="15" spans="1:19" ht="12.75" customHeight="1">
      <c r="A15" s="4">
        <v>8</v>
      </c>
      <c r="B15" s="30">
        <v>58</v>
      </c>
      <c r="C15" s="126" t="s">
        <v>8</v>
      </c>
      <c r="D15" s="127" t="s">
        <v>9</v>
      </c>
      <c r="E15" s="110">
        <v>0.459490740740741</v>
      </c>
      <c r="G15" s="4">
        <v>1</v>
      </c>
      <c r="H15" s="4">
        <v>4</v>
      </c>
      <c r="I15" s="4">
        <v>4</v>
      </c>
      <c r="J15" s="4">
        <v>3</v>
      </c>
      <c r="K15" s="4">
        <f t="shared" si="0"/>
        <v>12</v>
      </c>
      <c r="L15" s="117">
        <f t="shared" si="1"/>
        <v>0.026099537037036824</v>
      </c>
      <c r="M15" s="10">
        <f t="shared" si="2"/>
        <v>0.005452546296295768</v>
      </c>
      <c r="N15" s="4">
        <f t="shared" si="3"/>
        <v>30</v>
      </c>
      <c r="O15" s="39">
        <f t="shared" si="4"/>
        <v>0.833359201200258</v>
      </c>
      <c r="P15" s="4">
        <f t="shared" si="5"/>
        <v>58</v>
      </c>
      <c r="Q15" s="48">
        <v>0.4855902777777778</v>
      </c>
      <c r="R15" s="4" t="s">
        <v>35</v>
      </c>
      <c r="S15" s="4">
        <v>30</v>
      </c>
    </row>
    <row r="16" spans="1:19" ht="12.75" customHeight="1">
      <c r="A16" s="4">
        <v>9</v>
      </c>
      <c r="B16" s="30">
        <v>66</v>
      </c>
      <c r="C16" s="126" t="s">
        <v>21</v>
      </c>
      <c r="D16" s="127" t="s">
        <v>20</v>
      </c>
      <c r="E16" s="110">
        <v>0.460416666666668</v>
      </c>
      <c r="G16" s="4">
        <v>3</v>
      </c>
      <c r="H16" s="4">
        <v>1</v>
      </c>
      <c r="I16" s="4">
        <v>5</v>
      </c>
      <c r="J16" s="4">
        <v>4</v>
      </c>
      <c r="K16" s="4">
        <f t="shared" si="0"/>
        <v>13</v>
      </c>
      <c r="L16" s="117">
        <f t="shared" si="1"/>
        <v>0.02645023148148018</v>
      </c>
      <c r="M16" s="10">
        <f t="shared" si="2"/>
        <v>0.005803240740739124</v>
      </c>
      <c r="N16" s="4">
        <f t="shared" si="3"/>
        <v>28</v>
      </c>
      <c r="O16" s="39">
        <f t="shared" si="4"/>
        <v>0.8176832738372768</v>
      </c>
      <c r="P16" s="4">
        <f t="shared" si="5"/>
        <v>66</v>
      </c>
      <c r="Q16" s="48">
        <v>0.48686689814814815</v>
      </c>
      <c r="R16" s="4" t="s">
        <v>35</v>
      </c>
      <c r="S16" s="4">
        <v>28</v>
      </c>
    </row>
    <row r="17" spans="1:19" ht="12.75" customHeight="1">
      <c r="A17" s="4">
        <v>10</v>
      </c>
      <c r="B17" s="30">
        <v>68</v>
      </c>
      <c r="C17" s="126" t="s">
        <v>28</v>
      </c>
      <c r="D17" s="127" t="s">
        <v>29</v>
      </c>
      <c r="E17" s="110">
        <v>0.46064814814815</v>
      </c>
      <c r="G17" s="4">
        <v>3</v>
      </c>
      <c r="H17" s="4">
        <v>4</v>
      </c>
      <c r="I17" s="4">
        <v>2</v>
      </c>
      <c r="J17" s="4">
        <v>2</v>
      </c>
      <c r="K17" s="4">
        <f t="shared" si="0"/>
        <v>11</v>
      </c>
      <c r="L17" s="117">
        <f t="shared" si="1"/>
        <v>0.026850694444442547</v>
      </c>
      <c r="M17" s="10">
        <f t="shared" si="2"/>
        <v>0.006203703703701491</v>
      </c>
      <c r="N17" s="4">
        <f t="shared" si="3"/>
        <v>26</v>
      </c>
      <c r="O17" s="39">
        <f t="shared" si="4"/>
        <v>0.7997827099178039</v>
      </c>
      <c r="P17" s="4">
        <f t="shared" si="5"/>
        <v>68</v>
      </c>
      <c r="Q17" s="48">
        <v>0.4874988425925926</v>
      </c>
      <c r="R17" s="4" t="s">
        <v>35</v>
      </c>
      <c r="S17" s="4">
        <v>26</v>
      </c>
    </row>
    <row r="18" spans="1:19" ht="12.75" customHeight="1">
      <c r="A18" s="4">
        <v>11</v>
      </c>
      <c r="B18" s="30"/>
      <c r="C18" s="72"/>
      <c r="D18" s="72"/>
      <c r="E18" s="110"/>
      <c r="J18" s="4"/>
      <c r="K18" s="4">
        <f t="shared" si="0"/>
      </c>
      <c r="L18" s="117">
        <f t="shared" si="1"/>
      </c>
      <c r="M18" s="10">
        <f t="shared" si="2"/>
      </c>
      <c r="N18" s="4">
        <f t="shared" si="3"/>
      </c>
      <c r="O18" s="39">
        <f t="shared" si="4"/>
      </c>
      <c r="P18" s="4">
        <f t="shared" si="5"/>
        <v>0</v>
      </c>
      <c r="S18" s="4">
        <v>24</v>
      </c>
    </row>
    <row r="19" spans="3:19" ht="12.75" customHeight="1">
      <c r="C19" s="72"/>
      <c r="D19" s="72"/>
      <c r="E19" s="67"/>
      <c r="J19" s="4"/>
      <c r="K19" s="4">
        <f aca="true" t="shared" si="6" ref="K19:K32">IF(ISBLANK(G19),"",G19+H19+I19+J19)</f>
      </c>
      <c r="L19" s="27">
        <f aca="true" t="shared" si="7" ref="L19:L32">IF(Q19&gt;0,Q19-E19,"")</f>
      </c>
      <c r="M19" s="10">
        <f aca="true" t="shared" si="8" ref="M19:M32">IF(Q19&gt;0,L19-L$8,"")</f>
      </c>
      <c r="N19" s="4">
        <f aca="true" t="shared" si="9" ref="N19:N32">IF(Q19&gt;0,S19,"")</f>
      </c>
      <c r="O19" s="39">
        <f aca="true" t="shared" si="10" ref="O19:O32">IF(Q19&gt;0,2-(L19/((L$8+L$9+L$10)/3)),"")</f>
      </c>
      <c r="S19" s="4">
        <v>22</v>
      </c>
    </row>
    <row r="20" spans="3:19" ht="12.75" customHeight="1">
      <c r="C20" s="73"/>
      <c r="D20" s="72"/>
      <c r="E20" s="67"/>
      <c r="J20" s="4"/>
      <c r="K20" s="4">
        <f t="shared" si="6"/>
      </c>
      <c r="L20" s="27">
        <f t="shared" si="7"/>
      </c>
      <c r="M20" s="10">
        <f t="shared" si="8"/>
      </c>
      <c r="N20" s="4">
        <f t="shared" si="9"/>
      </c>
      <c r="O20" s="39">
        <f t="shared" si="10"/>
      </c>
      <c r="S20" s="4">
        <v>20</v>
      </c>
    </row>
    <row r="21" spans="3:19" ht="12.75" customHeight="1">
      <c r="C21" s="72"/>
      <c r="D21" s="72"/>
      <c r="E21" s="67"/>
      <c r="J21" s="4"/>
      <c r="K21" s="4">
        <f t="shared" si="6"/>
      </c>
      <c r="L21" s="27">
        <f t="shared" si="7"/>
      </c>
      <c r="M21" s="10">
        <f t="shared" si="8"/>
      </c>
      <c r="N21" s="4">
        <f t="shared" si="9"/>
      </c>
      <c r="O21" s="39">
        <f t="shared" si="10"/>
      </c>
      <c r="S21" s="4">
        <v>18</v>
      </c>
    </row>
    <row r="22" spans="3:19" ht="12.75" customHeight="1">
      <c r="C22" s="75"/>
      <c r="D22" s="75"/>
      <c r="E22" s="67"/>
      <c r="J22" s="4"/>
      <c r="K22" s="4">
        <f t="shared" si="6"/>
      </c>
      <c r="L22" s="27">
        <f t="shared" si="7"/>
      </c>
      <c r="M22" s="10">
        <f t="shared" si="8"/>
      </c>
      <c r="N22" s="4">
        <f t="shared" si="9"/>
      </c>
      <c r="O22" s="39">
        <f t="shared" si="10"/>
      </c>
      <c r="S22" s="4">
        <v>16</v>
      </c>
    </row>
    <row r="23" spans="3:19" ht="12.75" customHeight="1">
      <c r="C23" s="72"/>
      <c r="D23" s="72"/>
      <c r="E23" s="67"/>
      <c r="J23" s="4"/>
      <c r="K23" s="4">
        <f t="shared" si="6"/>
      </c>
      <c r="L23" s="27">
        <f t="shared" si="7"/>
      </c>
      <c r="M23" s="10">
        <f t="shared" si="8"/>
      </c>
      <c r="N23" s="4">
        <f t="shared" si="9"/>
      </c>
      <c r="O23" s="39">
        <f t="shared" si="10"/>
      </c>
      <c r="S23" s="4">
        <v>15</v>
      </c>
    </row>
    <row r="24" spans="3:19" ht="12.75" customHeight="1">
      <c r="C24" s="58"/>
      <c r="D24" s="62"/>
      <c r="E24" s="67"/>
      <c r="J24" s="4"/>
      <c r="K24" s="4">
        <f t="shared" si="6"/>
      </c>
      <c r="L24" s="26">
        <f t="shared" si="7"/>
      </c>
      <c r="M24" s="10">
        <f t="shared" si="8"/>
      </c>
      <c r="N24" s="4">
        <f t="shared" si="9"/>
      </c>
      <c r="O24" s="39">
        <f t="shared" si="10"/>
      </c>
      <c r="S24" s="4">
        <v>14</v>
      </c>
    </row>
    <row r="25" spans="3:19" ht="12.75" customHeight="1">
      <c r="C25" s="58"/>
      <c r="D25" s="62"/>
      <c r="E25" s="67"/>
      <c r="J25" s="4"/>
      <c r="K25" s="4">
        <f t="shared" si="6"/>
      </c>
      <c r="L25" s="26">
        <f t="shared" si="7"/>
      </c>
      <c r="M25" s="10">
        <f t="shared" si="8"/>
      </c>
      <c r="N25" s="4">
        <f t="shared" si="9"/>
      </c>
      <c r="O25" s="39">
        <f t="shared" si="10"/>
      </c>
      <c r="S25" s="4">
        <v>13</v>
      </c>
    </row>
    <row r="26" spans="3:19" ht="12.75" customHeight="1">
      <c r="C26" s="58"/>
      <c r="D26" s="62"/>
      <c r="E26" s="67"/>
      <c r="J26" s="4"/>
      <c r="K26" s="4">
        <f t="shared" si="6"/>
      </c>
      <c r="L26" s="26">
        <f t="shared" si="7"/>
      </c>
      <c r="M26" s="10">
        <f t="shared" si="8"/>
      </c>
      <c r="N26" s="4">
        <f t="shared" si="9"/>
      </c>
      <c r="O26" s="39">
        <f t="shared" si="10"/>
      </c>
      <c r="S26" s="4">
        <v>12</v>
      </c>
    </row>
    <row r="27" spans="3:19" ht="12.75" customHeight="1">
      <c r="C27" s="58"/>
      <c r="D27" s="58"/>
      <c r="E27" s="67"/>
      <c r="J27" s="4"/>
      <c r="K27" s="4">
        <f t="shared" si="6"/>
      </c>
      <c r="L27" s="26">
        <f t="shared" si="7"/>
      </c>
      <c r="M27" s="10">
        <f t="shared" si="8"/>
      </c>
      <c r="N27" s="4">
        <f t="shared" si="9"/>
      </c>
      <c r="O27" s="39">
        <f t="shared" si="10"/>
      </c>
      <c r="S27" s="4">
        <v>11</v>
      </c>
    </row>
    <row r="28" spans="3:19" ht="12.75" customHeight="1">
      <c r="C28" s="58"/>
      <c r="D28" s="58"/>
      <c r="E28" s="67"/>
      <c r="J28" s="4"/>
      <c r="K28" s="4">
        <f t="shared" si="6"/>
      </c>
      <c r="L28" s="26">
        <f t="shared" si="7"/>
      </c>
      <c r="M28" s="10">
        <f t="shared" si="8"/>
      </c>
      <c r="N28" s="4">
        <f t="shared" si="9"/>
      </c>
      <c r="O28" s="39">
        <f t="shared" si="10"/>
      </c>
      <c r="S28" s="4">
        <v>10</v>
      </c>
    </row>
    <row r="29" spans="3:19" ht="12.75" customHeight="1">
      <c r="C29" s="58"/>
      <c r="D29" s="58"/>
      <c r="E29" s="67"/>
      <c r="J29" s="4"/>
      <c r="K29" s="4">
        <f t="shared" si="6"/>
      </c>
      <c r="L29" s="26">
        <f t="shared" si="7"/>
      </c>
      <c r="M29" s="10">
        <f t="shared" si="8"/>
      </c>
      <c r="N29" s="4">
        <f t="shared" si="9"/>
      </c>
      <c r="O29" s="39">
        <f t="shared" si="10"/>
      </c>
      <c r="S29" s="4">
        <v>9</v>
      </c>
    </row>
    <row r="30" spans="3:19" ht="12.75" customHeight="1">
      <c r="C30" s="58"/>
      <c r="D30" s="58"/>
      <c r="E30" s="67"/>
      <c r="J30" s="4"/>
      <c r="K30" s="4">
        <f t="shared" si="6"/>
      </c>
      <c r="L30" s="26">
        <f t="shared" si="7"/>
      </c>
      <c r="M30" s="10">
        <f t="shared" si="8"/>
      </c>
      <c r="N30" s="4">
        <f t="shared" si="9"/>
      </c>
      <c r="O30" s="39">
        <f t="shared" si="10"/>
      </c>
      <c r="S30" s="4">
        <v>8</v>
      </c>
    </row>
    <row r="31" spans="3:19" ht="12.75" customHeight="1">
      <c r="C31" s="58"/>
      <c r="D31" s="62"/>
      <c r="E31" s="67"/>
      <c r="J31" s="4"/>
      <c r="K31" s="4">
        <f t="shared" si="6"/>
      </c>
      <c r="L31" s="26">
        <f t="shared" si="7"/>
      </c>
      <c r="M31" s="10">
        <f t="shared" si="8"/>
      </c>
      <c r="N31" s="4">
        <f t="shared" si="9"/>
      </c>
      <c r="O31" s="39">
        <f t="shared" si="10"/>
      </c>
      <c r="S31" s="4">
        <v>7</v>
      </c>
    </row>
    <row r="32" spans="3:19" ht="12.75" customHeight="1">
      <c r="C32" s="58"/>
      <c r="D32" s="58"/>
      <c r="E32" s="67"/>
      <c r="J32" s="4"/>
      <c r="K32" s="4">
        <f t="shared" si="6"/>
      </c>
      <c r="L32" s="26">
        <f t="shared" si="7"/>
      </c>
      <c r="M32" s="10">
        <f t="shared" si="8"/>
      </c>
      <c r="N32" s="4">
        <f t="shared" si="9"/>
      </c>
      <c r="O32" s="39">
        <f t="shared" si="10"/>
      </c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.75" customHeight="1">
      <c r="C36" s="41"/>
      <c r="D36" s="56"/>
      <c r="E36" s="3"/>
      <c r="S36" s="4">
        <v>2</v>
      </c>
    </row>
    <row r="37" spans="3:19" ht="12.75" customHeight="1">
      <c r="C37" s="41"/>
      <c r="D37" s="56"/>
      <c r="E37" s="3"/>
      <c r="S37" s="4">
        <v>1</v>
      </c>
    </row>
    <row r="38" spans="3:5" ht="12">
      <c r="C38" s="41"/>
      <c r="D38" s="56"/>
      <c r="E38" s="3"/>
    </row>
    <row r="39" spans="3:5" ht="12">
      <c r="C39" s="41"/>
      <c r="D39" s="56"/>
      <c r="E39" s="3"/>
    </row>
    <row r="40" spans="3:5" ht="12">
      <c r="C40" s="41"/>
      <c r="D40" s="56"/>
      <c r="E40" s="3"/>
    </row>
    <row r="41" spans="3:5" ht="12">
      <c r="C41" s="41"/>
      <c r="D41" s="56"/>
      <c r="E41" s="3"/>
    </row>
    <row r="42" spans="3:5" ht="12">
      <c r="C42" s="41"/>
      <c r="D42" s="56"/>
      <c r="E42" s="3"/>
    </row>
    <row r="43" spans="3:5" ht="12">
      <c r="C43" s="42"/>
      <c r="E43" s="3"/>
    </row>
    <row r="44" spans="3:5" ht="12">
      <c r="C44" s="42"/>
      <c r="E44" s="3"/>
    </row>
    <row r="45" spans="3:5" ht="12">
      <c r="C45" s="42"/>
      <c r="E45" s="3"/>
    </row>
    <row r="46" spans="3:5" ht="12">
      <c r="C46" s="42"/>
      <c r="E46" s="3"/>
    </row>
    <row r="47" spans="3:5" ht="12">
      <c r="C47" s="42"/>
      <c r="E47" s="3"/>
    </row>
    <row r="48" spans="3:5" ht="12">
      <c r="C48" s="42"/>
      <c r="E48" s="3"/>
    </row>
    <row r="49" spans="3:5" ht="12">
      <c r="C49" s="42"/>
      <c r="E49" s="3"/>
    </row>
    <row r="50" spans="3:5" ht="12">
      <c r="C50" s="42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86"/>
  <headerFooter alignWithMargins="0">
    <oddFooter>&amp;L&amp;F &amp;A&amp;CAs of: &amp;T &amp;D&amp;RPage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"/>
  <sheetViews>
    <sheetView zoomScalePageLayoutView="0" workbookViewId="0" topLeftCell="A1">
      <selection activeCell="A1" sqref="A1:O22"/>
    </sheetView>
  </sheetViews>
  <sheetFormatPr defaultColWidth="8.8515625" defaultRowHeight="12.75"/>
  <cols>
    <col min="1" max="2" width="4.7109375" style="4" customWidth="1"/>
    <col min="3" max="3" width="19.421875" style="0" customWidth="1"/>
    <col min="4" max="4" width="22.42187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4" bestFit="1" customWidth="1"/>
    <col min="13" max="13" width="7.421875" style="10" bestFit="1" customWidth="1"/>
    <col min="14" max="14" width="6.421875" style="4" customWidth="1"/>
    <col min="15" max="15" width="8.421875" style="39" customWidth="1"/>
    <col min="16" max="16" width="8.421875" style="4" customWidth="1"/>
    <col min="17" max="17" width="9.8515625" style="48" customWidth="1"/>
    <col min="18" max="19" width="8.4218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47" t="s">
        <v>137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4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75</v>
      </c>
      <c r="C8" s="126" t="s">
        <v>38</v>
      </c>
      <c r="D8" s="127" t="s">
        <v>39</v>
      </c>
      <c r="E8" s="110">
        <v>0.4791666666666667</v>
      </c>
      <c r="G8" s="30">
        <v>0</v>
      </c>
      <c r="H8" s="19">
        <v>1</v>
      </c>
      <c r="I8" s="19">
        <v>3</v>
      </c>
      <c r="J8" s="19">
        <v>1</v>
      </c>
      <c r="K8" s="4">
        <f aca="true" t="shared" si="0" ref="K8:K17">IF(ISBLANK(G8),"",G8+H8+I8+J8)</f>
        <v>5</v>
      </c>
      <c r="L8" s="117">
        <f aca="true" t="shared" si="1" ref="L8:L17">IF(Q8&gt;0,Q8-E8,"")</f>
        <v>0.023283564814814806</v>
      </c>
      <c r="M8" s="10">
        <f aca="true" t="shared" si="2" ref="M8:M17">IF(Q8&gt;0,L8-L$8,"")</f>
        <v>0</v>
      </c>
      <c r="N8" s="4">
        <f aca="true" t="shared" si="3" ref="N8:N17">IF(Q8&gt;0,S8,"")</f>
        <v>50</v>
      </c>
      <c r="O8" s="39" t="e">
        <f aca="true" t="shared" si="4" ref="O8:O17">IF(Q8&gt;0,2-(L8/((L$8+L$9+L$10)/3)),"")</f>
        <v>#VALUE!</v>
      </c>
      <c r="P8" s="4">
        <f aca="true" t="shared" si="5" ref="P8:P17">B8</f>
        <v>75</v>
      </c>
      <c r="Q8" s="48">
        <v>0.5024502314814815</v>
      </c>
      <c r="S8" s="4">
        <v>50</v>
      </c>
    </row>
    <row r="9" spans="1:19" ht="12.75" customHeight="1">
      <c r="A9" s="4">
        <v>2</v>
      </c>
      <c r="B9" s="30"/>
      <c r="C9" s="62"/>
      <c r="D9" s="62"/>
      <c r="E9" s="110"/>
      <c r="G9" s="30"/>
      <c r="K9" s="4">
        <f t="shared" si="0"/>
      </c>
      <c r="L9" s="117">
        <f t="shared" si="1"/>
      </c>
      <c r="M9" s="10">
        <f t="shared" si="2"/>
      </c>
      <c r="N9" s="4">
        <f t="shared" si="3"/>
      </c>
      <c r="O9" s="39">
        <f t="shared" si="4"/>
      </c>
      <c r="P9" s="4">
        <f t="shared" si="5"/>
        <v>0</v>
      </c>
      <c r="S9" s="4">
        <v>46</v>
      </c>
    </row>
    <row r="10" spans="1:19" ht="12.75" customHeight="1">
      <c r="A10" s="4">
        <v>3</v>
      </c>
      <c r="B10" s="30"/>
      <c r="C10" s="72"/>
      <c r="D10" s="72"/>
      <c r="E10" s="110"/>
      <c r="G10" s="30"/>
      <c r="K10" s="4">
        <f t="shared" si="0"/>
      </c>
      <c r="L10" s="117">
        <f t="shared" si="1"/>
      </c>
      <c r="M10" s="10">
        <f t="shared" si="2"/>
      </c>
      <c r="N10" s="4">
        <f t="shared" si="3"/>
      </c>
      <c r="O10" s="39">
        <f t="shared" si="4"/>
      </c>
      <c r="P10" s="4">
        <f t="shared" si="5"/>
        <v>0</v>
      </c>
      <c r="S10" s="4">
        <v>43</v>
      </c>
    </row>
    <row r="11" spans="1:19" ht="12.75" customHeight="1">
      <c r="A11" s="4">
        <v>4</v>
      </c>
      <c r="B11" s="30"/>
      <c r="C11" s="72"/>
      <c r="D11" s="72"/>
      <c r="E11" s="110"/>
      <c r="G11" s="30"/>
      <c r="K11" s="4">
        <f t="shared" si="0"/>
      </c>
      <c r="L11" s="117">
        <f t="shared" si="1"/>
      </c>
      <c r="M11" s="10">
        <f t="shared" si="2"/>
      </c>
      <c r="N11" s="4">
        <f t="shared" si="3"/>
      </c>
      <c r="O11" s="39">
        <f t="shared" si="4"/>
      </c>
      <c r="P11" s="4">
        <f t="shared" si="5"/>
        <v>0</v>
      </c>
      <c r="S11" s="4">
        <v>40</v>
      </c>
    </row>
    <row r="12" spans="1:19" ht="12.75" customHeight="1">
      <c r="A12" s="4">
        <v>5</v>
      </c>
      <c r="B12" s="30"/>
      <c r="C12" s="72"/>
      <c r="D12" s="72"/>
      <c r="E12" s="110"/>
      <c r="G12" s="30"/>
      <c r="K12" s="4">
        <f t="shared" si="0"/>
      </c>
      <c r="L12" s="117">
        <f t="shared" si="1"/>
      </c>
      <c r="M12" s="10">
        <f t="shared" si="2"/>
      </c>
      <c r="N12" s="4">
        <f t="shared" si="3"/>
      </c>
      <c r="O12" s="39">
        <f t="shared" si="4"/>
      </c>
      <c r="P12" s="4">
        <f t="shared" si="5"/>
        <v>0</v>
      </c>
      <c r="S12" s="4">
        <v>37</v>
      </c>
    </row>
    <row r="13" spans="1:19" ht="12.75" customHeight="1">
      <c r="A13" s="4">
        <v>6</v>
      </c>
      <c r="B13" s="30"/>
      <c r="C13" s="72"/>
      <c r="D13" s="72"/>
      <c r="E13" s="110"/>
      <c r="G13" s="30"/>
      <c r="K13" s="4">
        <f t="shared" si="0"/>
      </c>
      <c r="L13" s="117">
        <f t="shared" si="1"/>
      </c>
      <c r="M13" s="10">
        <f t="shared" si="2"/>
      </c>
      <c r="N13" s="4">
        <f t="shared" si="3"/>
      </c>
      <c r="O13" s="39">
        <f t="shared" si="4"/>
      </c>
      <c r="P13" s="4">
        <f t="shared" si="5"/>
        <v>0</v>
      </c>
      <c r="S13" s="4">
        <v>34</v>
      </c>
    </row>
    <row r="14" spans="1:19" ht="12.75" customHeight="1">
      <c r="A14" s="4">
        <v>7</v>
      </c>
      <c r="B14" s="30"/>
      <c r="C14" s="62"/>
      <c r="D14" s="72"/>
      <c r="E14" s="110"/>
      <c r="G14" s="30"/>
      <c r="K14" s="4">
        <f t="shared" si="0"/>
      </c>
      <c r="L14" s="117">
        <f t="shared" si="1"/>
      </c>
      <c r="M14" s="10">
        <f t="shared" si="2"/>
      </c>
      <c r="N14" s="4">
        <f t="shared" si="3"/>
      </c>
      <c r="O14" s="39">
        <f t="shared" si="4"/>
      </c>
      <c r="P14" s="4">
        <f t="shared" si="5"/>
        <v>0</v>
      </c>
      <c r="S14" s="4">
        <v>32</v>
      </c>
    </row>
    <row r="15" spans="1:19" ht="12.75" customHeight="1">
      <c r="A15" s="4">
        <v>8</v>
      </c>
      <c r="B15" s="30"/>
      <c r="C15" s="72"/>
      <c r="D15" s="72"/>
      <c r="E15" s="110"/>
      <c r="G15" s="30"/>
      <c r="K15" s="4">
        <f t="shared" si="0"/>
      </c>
      <c r="L15" s="117">
        <f t="shared" si="1"/>
      </c>
      <c r="M15" s="10">
        <f t="shared" si="2"/>
      </c>
      <c r="N15" s="4">
        <f t="shared" si="3"/>
      </c>
      <c r="O15" s="39">
        <f t="shared" si="4"/>
      </c>
      <c r="P15" s="4">
        <f t="shared" si="5"/>
        <v>0</v>
      </c>
      <c r="S15" s="4">
        <v>30</v>
      </c>
    </row>
    <row r="16" spans="1:19" ht="12.75" customHeight="1">
      <c r="A16" s="4">
        <v>9</v>
      </c>
      <c r="B16" s="30"/>
      <c r="C16" s="72"/>
      <c r="D16" s="72"/>
      <c r="E16" s="110"/>
      <c r="G16" s="30"/>
      <c r="K16" s="4">
        <f t="shared" si="0"/>
      </c>
      <c r="L16" s="117">
        <f t="shared" si="1"/>
      </c>
      <c r="M16" s="10">
        <f t="shared" si="2"/>
      </c>
      <c r="N16" s="4">
        <f t="shared" si="3"/>
      </c>
      <c r="O16" s="39">
        <f t="shared" si="4"/>
      </c>
      <c r="P16" s="4">
        <f t="shared" si="5"/>
        <v>0</v>
      </c>
      <c r="S16" s="4">
        <v>28</v>
      </c>
    </row>
    <row r="17" spans="1:19" ht="12.75" customHeight="1">
      <c r="A17" s="4">
        <v>10</v>
      </c>
      <c r="B17" s="30"/>
      <c r="C17" s="62"/>
      <c r="D17" s="62"/>
      <c r="E17" s="110"/>
      <c r="G17" s="30"/>
      <c r="K17" s="4">
        <f t="shared" si="0"/>
      </c>
      <c r="L17" s="117">
        <f t="shared" si="1"/>
      </c>
      <c r="M17" s="10">
        <f t="shared" si="2"/>
      </c>
      <c r="N17" s="4">
        <f t="shared" si="3"/>
      </c>
      <c r="O17" s="39">
        <f t="shared" si="4"/>
      </c>
      <c r="P17" s="4">
        <f t="shared" si="5"/>
        <v>0</v>
      </c>
      <c r="S17" s="4">
        <v>26</v>
      </c>
    </row>
    <row r="18" spans="3:19" ht="12.75" customHeight="1">
      <c r="C18" s="41"/>
      <c r="D18" s="56"/>
      <c r="G18" s="30"/>
      <c r="L18" s="26">
        <f aca="true" t="shared" si="6" ref="L18:L27">IF(Q18&gt;0,Q18-E18,"")</f>
      </c>
      <c r="M18" s="10">
        <f aca="true" t="shared" si="7" ref="M18:M27">IF(Q18&gt;0,L18-L$8,"")</f>
      </c>
      <c r="N18" s="4">
        <f aca="true" t="shared" si="8" ref="N18:N27">IF(Q18&gt;0,S18,"")</f>
      </c>
      <c r="O18" s="39">
        <f aca="true" t="shared" si="9" ref="O18:O27">IF(Q18&gt;0,2-(L18/((L$8+L$9+L$10)/3)),"")</f>
      </c>
      <c r="S18" s="4">
        <v>24</v>
      </c>
    </row>
    <row r="19" spans="3:19" ht="12.75" customHeight="1">
      <c r="C19" s="41"/>
      <c r="D19" s="56"/>
      <c r="G19" s="30"/>
      <c r="L19" s="26">
        <f t="shared" si="6"/>
      </c>
      <c r="M19" s="10">
        <f t="shared" si="7"/>
      </c>
      <c r="N19" s="4">
        <f t="shared" si="8"/>
      </c>
      <c r="O19" s="39">
        <f t="shared" si="9"/>
      </c>
      <c r="S19" s="4">
        <v>22</v>
      </c>
    </row>
    <row r="20" spans="3:19" ht="12.75" customHeight="1">
      <c r="C20" s="41"/>
      <c r="D20" s="56"/>
      <c r="G20" s="30"/>
      <c r="L20" s="26">
        <f t="shared" si="6"/>
      </c>
      <c r="M20" s="10">
        <f t="shared" si="7"/>
      </c>
      <c r="N20" s="4">
        <f t="shared" si="8"/>
      </c>
      <c r="O20" s="39">
        <f t="shared" si="9"/>
      </c>
      <c r="S20" s="4">
        <v>20</v>
      </c>
    </row>
    <row r="21" spans="3:19" ht="12.75" customHeight="1">
      <c r="C21" s="41"/>
      <c r="D21" s="56"/>
      <c r="G21" s="30"/>
      <c r="L21" s="26">
        <f t="shared" si="6"/>
      </c>
      <c r="M21" s="10">
        <f t="shared" si="7"/>
      </c>
      <c r="N21" s="4">
        <f t="shared" si="8"/>
      </c>
      <c r="O21" s="39">
        <f t="shared" si="9"/>
      </c>
      <c r="S21" s="4">
        <v>18</v>
      </c>
    </row>
    <row r="22" spans="3:19" ht="12.75" customHeight="1">
      <c r="C22" s="41"/>
      <c r="D22" s="56"/>
      <c r="G22" s="30"/>
      <c r="L22" s="26">
        <f t="shared" si="6"/>
      </c>
      <c r="M22" s="10">
        <f t="shared" si="7"/>
      </c>
      <c r="N22" s="4">
        <f t="shared" si="8"/>
      </c>
      <c r="O22" s="39">
        <f t="shared" si="9"/>
      </c>
      <c r="S22" s="4">
        <v>16</v>
      </c>
    </row>
    <row r="23" spans="3:19" ht="12.75" customHeight="1">
      <c r="C23" s="41"/>
      <c r="D23" s="56"/>
      <c r="G23" s="30"/>
      <c r="L23" s="26">
        <f t="shared" si="6"/>
      </c>
      <c r="M23" s="10">
        <f t="shared" si="7"/>
      </c>
      <c r="N23" s="4">
        <f t="shared" si="8"/>
      </c>
      <c r="O23" s="39">
        <f t="shared" si="9"/>
      </c>
      <c r="S23" s="4">
        <v>15</v>
      </c>
    </row>
    <row r="24" spans="3:19" ht="12.75" customHeight="1">
      <c r="C24" s="41"/>
      <c r="D24" s="56"/>
      <c r="G24" s="30"/>
      <c r="L24" s="26">
        <f t="shared" si="6"/>
      </c>
      <c r="M24" s="10">
        <f t="shared" si="7"/>
      </c>
      <c r="N24" s="4">
        <f t="shared" si="8"/>
      </c>
      <c r="O24" s="39">
        <f t="shared" si="9"/>
      </c>
      <c r="S24" s="4">
        <v>14</v>
      </c>
    </row>
    <row r="25" spans="3:19" ht="12.75" customHeight="1">
      <c r="C25" s="41"/>
      <c r="D25" s="56"/>
      <c r="G25" s="30"/>
      <c r="L25" s="26">
        <f t="shared" si="6"/>
      </c>
      <c r="M25" s="10">
        <f t="shared" si="7"/>
      </c>
      <c r="N25" s="4">
        <f t="shared" si="8"/>
      </c>
      <c r="O25" s="39">
        <f t="shared" si="9"/>
      </c>
      <c r="S25" s="4">
        <v>13</v>
      </c>
    </row>
    <row r="26" spans="3:19" ht="12.75" customHeight="1">
      <c r="C26" s="41"/>
      <c r="D26" s="56"/>
      <c r="G26" s="30"/>
      <c r="L26" s="26">
        <f t="shared" si="6"/>
      </c>
      <c r="M26" s="10">
        <f t="shared" si="7"/>
      </c>
      <c r="N26" s="4">
        <f t="shared" si="8"/>
      </c>
      <c r="O26" s="39">
        <f t="shared" si="9"/>
      </c>
      <c r="S26" s="4">
        <v>12</v>
      </c>
    </row>
    <row r="27" spans="3:19" ht="12.75" customHeight="1">
      <c r="C27" s="41"/>
      <c r="D27" s="56"/>
      <c r="G27" s="30"/>
      <c r="L27" s="26">
        <f t="shared" si="6"/>
      </c>
      <c r="M27" s="10">
        <f t="shared" si="7"/>
      </c>
      <c r="N27" s="4">
        <f t="shared" si="8"/>
      </c>
      <c r="O27" s="39">
        <f t="shared" si="9"/>
      </c>
      <c r="S27" s="4">
        <v>11</v>
      </c>
    </row>
    <row r="28" spans="3:19" ht="12.75" customHeight="1">
      <c r="C28" s="41"/>
      <c r="D28" s="56"/>
      <c r="G28" s="30"/>
      <c r="S28" s="4">
        <v>10</v>
      </c>
    </row>
    <row r="29" spans="3:19" ht="12.75" customHeight="1">
      <c r="C29" s="41"/>
      <c r="D29" s="56"/>
      <c r="G29" s="30"/>
      <c r="S29" s="4">
        <v>9</v>
      </c>
    </row>
    <row r="30" spans="3:19" ht="12.75" customHeight="1">
      <c r="C30" s="41"/>
      <c r="D30" s="56"/>
      <c r="G30" s="30"/>
      <c r="S30" s="4">
        <v>8</v>
      </c>
    </row>
    <row r="31" spans="3:19" ht="12.75" customHeight="1">
      <c r="C31" s="41"/>
      <c r="D31" s="56"/>
      <c r="G31" s="30"/>
      <c r="S31" s="4">
        <v>7</v>
      </c>
    </row>
    <row r="32" spans="3:19" ht="12.75" customHeight="1">
      <c r="C32" s="41"/>
      <c r="D32" s="56"/>
      <c r="G32" s="30"/>
      <c r="S32" s="4">
        <v>6</v>
      </c>
    </row>
    <row r="33" spans="3:19" ht="12.75" customHeight="1">
      <c r="C33" s="41"/>
      <c r="D33" s="56"/>
      <c r="G33" s="30"/>
      <c r="S33" s="4">
        <v>5</v>
      </c>
    </row>
    <row r="34" spans="3:19" ht="12.75" customHeight="1">
      <c r="C34" s="41"/>
      <c r="D34" s="56"/>
      <c r="G34" s="30"/>
      <c r="S34" s="4">
        <v>4</v>
      </c>
    </row>
    <row r="35" spans="3:19" ht="12">
      <c r="C35" s="41"/>
      <c r="D35" s="56"/>
      <c r="G35" s="30"/>
      <c r="S35" s="4">
        <v>3</v>
      </c>
    </row>
    <row r="36" spans="3:19" ht="12">
      <c r="C36" s="41"/>
      <c r="D36" s="56"/>
      <c r="G36" s="30"/>
      <c r="S36" s="4">
        <v>2</v>
      </c>
    </row>
    <row r="37" spans="3:19" ht="12">
      <c r="C37" s="41"/>
      <c r="D37" s="56"/>
      <c r="G37" s="30"/>
      <c r="S37" s="4">
        <v>1</v>
      </c>
    </row>
    <row r="38" spans="3:7" ht="12">
      <c r="C38" s="41"/>
      <c r="D38" s="56"/>
      <c r="G38" s="30"/>
    </row>
    <row r="39" spans="3:7" ht="12">
      <c r="C39" s="41"/>
      <c r="D39" s="56"/>
      <c r="G39" s="30"/>
    </row>
    <row r="40" spans="3:7" ht="12">
      <c r="C40" s="41"/>
      <c r="D40" s="56"/>
      <c r="G40" s="30"/>
    </row>
    <row r="41" spans="3:7" ht="12">
      <c r="C41" s="41"/>
      <c r="D41" s="56"/>
      <c r="G41" s="30"/>
    </row>
    <row r="42" spans="3:7" ht="12">
      <c r="C42" s="41"/>
      <c r="D42" s="56"/>
      <c r="G42" s="30"/>
    </row>
    <row r="43" spans="3:7" ht="12">
      <c r="C43" s="42"/>
      <c r="G43" s="30"/>
    </row>
    <row r="44" spans="3:7" ht="12">
      <c r="C44" s="42"/>
      <c r="G44" s="30"/>
    </row>
    <row r="45" spans="3:7" ht="12">
      <c r="C45" s="42"/>
      <c r="G45" s="30"/>
    </row>
    <row r="46" spans="3:7" ht="12">
      <c r="C46" s="42"/>
      <c r="G46" s="30"/>
    </row>
    <row r="47" spans="3:7" ht="12">
      <c r="C47" s="42"/>
      <c r="G47" s="30"/>
    </row>
    <row r="48" spans="3:7" ht="12">
      <c r="C48" s="42"/>
      <c r="G48" s="30"/>
    </row>
    <row r="49" spans="3:7" ht="12">
      <c r="C49" s="42"/>
      <c r="G49" s="30"/>
    </row>
    <row r="50" spans="3:7" ht="12">
      <c r="C50" s="42"/>
      <c r="G50" s="30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4"/>
  <headerFooter alignWithMargins="0">
    <oddFooter>&amp;L&amp;F &amp;A&amp;CAs of: &amp;T &amp;D&amp;RPage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76"/>
  <sheetViews>
    <sheetView zoomScalePageLayoutView="0" workbookViewId="0" topLeftCell="A1">
      <selection activeCell="A1" sqref="A1:S22"/>
    </sheetView>
  </sheetViews>
  <sheetFormatPr defaultColWidth="8.8515625" defaultRowHeight="12.75"/>
  <cols>
    <col min="1" max="2" width="4.7109375" style="4" customWidth="1"/>
    <col min="3" max="3" width="19.421875" style="0" customWidth="1"/>
    <col min="4" max="4" width="24.00390625" style="54" customWidth="1"/>
    <col min="5" max="5" width="8.140625" style="7" bestFit="1" customWidth="1"/>
    <col min="6" max="6" width="0.13671875" style="27" customWidth="1"/>
    <col min="7" max="7" width="2.28125" style="19" bestFit="1" customWidth="1"/>
    <col min="8" max="9" width="2.28125" style="19" customWidth="1"/>
    <col min="10" max="10" width="2.28125" style="19" bestFit="1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421875" style="4" customWidth="1"/>
    <col min="15" max="15" width="8.7109375" style="39" customWidth="1"/>
    <col min="16" max="16" width="8.7109375" style="4" customWidth="1"/>
    <col min="17" max="17" width="10.8515625" style="48" customWidth="1"/>
    <col min="18" max="19" width="8.7109375" style="0" customWidth="1"/>
  </cols>
  <sheetData>
    <row r="1" spans="1:17" s="20" customFormat="1" ht="30" customHeight="1">
      <c r="A1" s="144" t="str">
        <f>COVER!A1</f>
        <v>Junior/Youth World Team Trials &amp; MN Cup #5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50" t="s">
        <v>138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29"/>
      <c r="H5" s="29"/>
      <c r="I5" s="29"/>
      <c r="J5" s="29"/>
      <c r="K5" s="5"/>
      <c r="L5" s="2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5" t="s">
        <v>90</v>
      </c>
      <c r="H7" s="35" t="s">
        <v>90</v>
      </c>
      <c r="I7" s="35" t="s">
        <v>91</v>
      </c>
      <c r="J7" s="35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76</v>
      </c>
      <c r="C8" s="126" t="s">
        <v>41</v>
      </c>
      <c r="D8" s="127" t="s">
        <v>42</v>
      </c>
      <c r="E8" s="110">
        <v>0.4792824074074074</v>
      </c>
      <c r="G8">
        <v>0</v>
      </c>
      <c r="H8">
        <v>1</v>
      </c>
      <c r="I8">
        <v>1</v>
      </c>
      <c r="J8">
        <v>0</v>
      </c>
      <c r="K8" s="4">
        <f aca="true" t="shared" si="0" ref="K8:K21">IF(ISBLANK(G8),"",G8+H8+I8+J8)</f>
        <v>2</v>
      </c>
      <c r="L8" s="117">
        <f aca="true" t="shared" si="1" ref="L8:L21">IF(Q8&gt;0,Q8-E8,"")</f>
        <v>0.023192129629629632</v>
      </c>
      <c r="M8" s="10">
        <f aca="true" t="shared" si="2" ref="M8:M21">IF(Q8&gt;0,L8-L$8,"")</f>
        <v>0</v>
      </c>
      <c r="N8" s="4">
        <f aca="true" t="shared" si="3" ref="N8:N21">IF(Q8&gt;0,S8,"")</f>
        <v>50</v>
      </c>
      <c r="O8" s="39">
        <f aca="true" t="shared" si="4" ref="O8:O21">IF(Q8&gt;0,2-(L8/((L$8+L$9+L$10)/3)),"")</f>
        <v>1.0877166358090236</v>
      </c>
      <c r="P8" s="4">
        <f aca="true" t="shared" si="5" ref="P8:P21">B8</f>
        <v>76</v>
      </c>
      <c r="Q8" s="48">
        <v>0.502474537037037</v>
      </c>
      <c r="R8" s="4" t="s">
        <v>64</v>
      </c>
      <c r="S8" s="4">
        <v>50</v>
      </c>
    </row>
    <row r="9" spans="1:19" ht="12.75" customHeight="1">
      <c r="A9" s="4">
        <v>2</v>
      </c>
      <c r="B9" s="30">
        <v>77</v>
      </c>
      <c r="C9" s="131" t="s">
        <v>43</v>
      </c>
      <c r="D9" s="127" t="s">
        <v>45</v>
      </c>
      <c r="E9" s="110">
        <v>0.4793981481481482</v>
      </c>
      <c r="G9" s="19">
        <v>2</v>
      </c>
      <c r="H9" s="19">
        <v>1</v>
      </c>
      <c r="I9" s="19">
        <v>2</v>
      </c>
      <c r="J9" s="19">
        <v>4</v>
      </c>
      <c r="K9" s="4">
        <f t="shared" si="0"/>
        <v>9</v>
      </c>
      <c r="L9" s="117">
        <f t="shared" si="1"/>
        <v>0.02588657407407402</v>
      </c>
      <c r="M9" s="10">
        <f t="shared" si="2"/>
        <v>0.0026944444444443882</v>
      </c>
      <c r="N9" s="4">
        <f t="shared" si="3"/>
        <v>46</v>
      </c>
      <c r="O9" s="39">
        <f t="shared" si="4"/>
        <v>0.9817282301878762</v>
      </c>
      <c r="P9" s="4">
        <f t="shared" si="5"/>
        <v>77</v>
      </c>
      <c r="Q9" s="48">
        <v>0.5052847222222222</v>
      </c>
      <c r="R9" s="4" t="s">
        <v>65</v>
      </c>
      <c r="S9" s="4">
        <v>46</v>
      </c>
    </row>
    <row r="10" spans="1:19" ht="12.75" customHeight="1">
      <c r="A10" s="4">
        <v>3</v>
      </c>
      <c r="B10" s="30">
        <v>78</v>
      </c>
      <c r="C10" s="126" t="s">
        <v>44</v>
      </c>
      <c r="D10" s="127" t="s">
        <v>45</v>
      </c>
      <c r="E10" s="110">
        <v>0.479513888888889</v>
      </c>
      <c r="G10" s="19">
        <v>0</v>
      </c>
      <c r="H10" s="19">
        <v>0</v>
      </c>
      <c r="I10" s="19">
        <v>1</v>
      </c>
      <c r="J10" s="19">
        <v>2</v>
      </c>
      <c r="K10" s="4">
        <f t="shared" si="0"/>
        <v>3</v>
      </c>
      <c r="L10" s="117">
        <f t="shared" si="1"/>
        <v>0.02718749999999981</v>
      </c>
      <c r="M10" s="10">
        <f t="shared" si="2"/>
        <v>0.003995370370370177</v>
      </c>
      <c r="N10" s="4">
        <f t="shared" si="3"/>
        <v>43</v>
      </c>
      <c r="O10" s="39">
        <f t="shared" si="4"/>
        <v>0.9305551340031</v>
      </c>
      <c r="P10" s="4">
        <f t="shared" si="5"/>
        <v>78</v>
      </c>
      <c r="Q10" s="48">
        <v>0.5067013888888888</v>
      </c>
      <c r="R10" s="4" t="s">
        <v>65</v>
      </c>
      <c r="S10" s="4">
        <v>43</v>
      </c>
    </row>
    <row r="11" spans="1:19" ht="12.75" customHeight="1">
      <c r="A11" s="4">
        <v>4</v>
      </c>
      <c r="B11" s="30">
        <v>89</v>
      </c>
      <c r="C11" s="126" t="s">
        <v>63</v>
      </c>
      <c r="D11" s="127" t="s">
        <v>45</v>
      </c>
      <c r="E11" s="110">
        <v>0.480787037037037</v>
      </c>
      <c r="G11">
        <v>2</v>
      </c>
      <c r="H11">
        <v>3</v>
      </c>
      <c r="I11">
        <v>1</v>
      </c>
      <c r="J11">
        <v>1</v>
      </c>
      <c r="K11" s="4">
        <f t="shared" si="0"/>
        <v>7</v>
      </c>
      <c r="L11" s="117">
        <f t="shared" si="1"/>
        <v>0.02726736111111111</v>
      </c>
      <c r="M11" s="10">
        <f t="shared" si="2"/>
        <v>0.004075231481481478</v>
      </c>
      <c r="N11" s="4">
        <f t="shared" si="3"/>
        <v>40</v>
      </c>
      <c r="O11" s="39">
        <f t="shared" si="4"/>
        <v>0.9274137250735996</v>
      </c>
      <c r="P11" s="4">
        <f t="shared" si="5"/>
        <v>89</v>
      </c>
      <c r="Q11" s="48">
        <v>0.5080543981481481</v>
      </c>
      <c r="R11" s="4" t="s">
        <v>64</v>
      </c>
      <c r="S11" s="4">
        <v>40</v>
      </c>
    </row>
    <row r="12" spans="1:19" ht="12.75" customHeight="1">
      <c r="A12" s="4">
        <v>5</v>
      </c>
      <c r="B12" s="30">
        <v>81</v>
      </c>
      <c r="C12" s="126" t="s">
        <v>49</v>
      </c>
      <c r="D12" s="127" t="s">
        <v>50</v>
      </c>
      <c r="E12" s="110">
        <v>0.479861111111111</v>
      </c>
      <c r="G12" s="19">
        <v>1</v>
      </c>
      <c r="H12" s="19">
        <v>0</v>
      </c>
      <c r="I12" s="19">
        <v>0</v>
      </c>
      <c r="J12" s="19">
        <v>2</v>
      </c>
      <c r="K12" s="4">
        <f t="shared" si="0"/>
        <v>3</v>
      </c>
      <c r="L12" s="117">
        <f t="shared" si="1"/>
        <v>0.027686342592592672</v>
      </c>
      <c r="M12" s="10">
        <f t="shared" si="2"/>
        <v>0.00449421296296304</v>
      </c>
      <c r="N12" s="4">
        <f t="shared" si="3"/>
        <v>37</v>
      </c>
      <c r="O12" s="39">
        <f t="shared" si="4"/>
        <v>0.9109327101101703</v>
      </c>
      <c r="P12" s="4">
        <f t="shared" si="5"/>
        <v>81</v>
      </c>
      <c r="Q12" s="48">
        <v>0.5075474537037037</v>
      </c>
      <c r="R12" s="4" t="s">
        <v>65</v>
      </c>
      <c r="S12" s="4">
        <v>37</v>
      </c>
    </row>
    <row r="13" spans="1:19" ht="12.75" customHeight="1">
      <c r="A13" s="4">
        <v>6</v>
      </c>
      <c r="B13" s="30">
        <v>83</v>
      </c>
      <c r="C13" s="126" t="s">
        <v>53</v>
      </c>
      <c r="D13" s="127" t="s">
        <v>54</v>
      </c>
      <c r="E13" s="110">
        <v>0.480092592592592</v>
      </c>
      <c r="G13">
        <v>2</v>
      </c>
      <c r="H13">
        <v>2</v>
      </c>
      <c r="I13">
        <v>2</v>
      </c>
      <c r="J13">
        <v>1</v>
      </c>
      <c r="K13" s="4">
        <f t="shared" si="0"/>
        <v>7</v>
      </c>
      <c r="L13" s="117">
        <f t="shared" si="1"/>
        <v>0.028475694444445032</v>
      </c>
      <c r="M13" s="10">
        <f t="shared" si="2"/>
        <v>0.0052835648148154</v>
      </c>
      <c r="N13" s="4">
        <f t="shared" si="3"/>
        <v>34</v>
      </c>
      <c r="O13" s="39">
        <f t="shared" si="4"/>
        <v>0.8798828421403806</v>
      </c>
      <c r="P13" s="4">
        <f t="shared" si="5"/>
        <v>83</v>
      </c>
      <c r="Q13" s="48">
        <v>0.508568287037037</v>
      </c>
      <c r="R13" s="4" t="s">
        <v>64</v>
      </c>
      <c r="S13" s="4">
        <v>34</v>
      </c>
    </row>
    <row r="14" spans="1:19" ht="12.75" customHeight="1">
      <c r="A14" s="4">
        <v>7</v>
      </c>
      <c r="B14" s="30">
        <v>80</v>
      </c>
      <c r="C14" s="126" t="s">
        <v>48</v>
      </c>
      <c r="D14" s="127" t="s">
        <v>15</v>
      </c>
      <c r="E14" s="110">
        <v>0.47974537037037</v>
      </c>
      <c r="G14" s="19">
        <v>3</v>
      </c>
      <c r="H14" s="19">
        <v>1</v>
      </c>
      <c r="I14" s="19">
        <v>4</v>
      </c>
      <c r="J14" s="19">
        <v>3</v>
      </c>
      <c r="K14" s="4">
        <f t="shared" si="0"/>
        <v>11</v>
      </c>
      <c r="L14" s="117">
        <f t="shared" si="1"/>
        <v>0.02869675925925963</v>
      </c>
      <c r="M14" s="10">
        <f t="shared" si="2"/>
        <v>0.005504629629629998</v>
      </c>
      <c r="N14" s="4">
        <f t="shared" si="3"/>
        <v>32</v>
      </c>
      <c r="O14" s="39">
        <f t="shared" si="4"/>
        <v>0.8711870580022278</v>
      </c>
      <c r="P14" s="4">
        <f t="shared" si="5"/>
        <v>80</v>
      </c>
      <c r="Q14" s="48">
        <v>0.5084421296296296</v>
      </c>
      <c r="R14" s="4" t="s">
        <v>65</v>
      </c>
      <c r="S14" s="4">
        <v>32</v>
      </c>
    </row>
    <row r="15" spans="1:19" ht="12.75" customHeight="1">
      <c r="A15" s="4">
        <v>8</v>
      </c>
      <c r="B15" s="30">
        <v>82</v>
      </c>
      <c r="C15" s="126" t="s">
        <v>51</v>
      </c>
      <c r="D15" s="127" t="s">
        <v>45</v>
      </c>
      <c r="E15" s="110">
        <v>0.479976851851852</v>
      </c>
      <c r="G15" s="19">
        <v>1</v>
      </c>
      <c r="H15" s="19">
        <v>2</v>
      </c>
      <c r="I15" s="19">
        <v>2</v>
      </c>
      <c r="J15" s="19">
        <v>1</v>
      </c>
      <c r="K15" s="4">
        <f t="shared" si="0"/>
        <v>6</v>
      </c>
      <c r="L15" s="117">
        <f t="shared" si="1"/>
        <v>0.028846064814814665</v>
      </c>
      <c r="M15" s="10">
        <f t="shared" si="2"/>
        <v>0.005653935185185033</v>
      </c>
      <c r="N15" s="4">
        <f t="shared" si="3"/>
        <v>30</v>
      </c>
      <c r="O15" s="39">
        <f t="shared" si="4"/>
        <v>0.865313989134066</v>
      </c>
      <c r="P15" s="4">
        <f t="shared" si="5"/>
        <v>82</v>
      </c>
      <c r="Q15" s="48">
        <v>0.5088229166666667</v>
      </c>
      <c r="R15" s="4" t="s">
        <v>65</v>
      </c>
      <c r="S15" s="4">
        <v>30</v>
      </c>
    </row>
    <row r="16" spans="1:19" ht="12.75" customHeight="1">
      <c r="A16" s="4">
        <v>9</v>
      </c>
      <c r="B16" s="30">
        <v>79</v>
      </c>
      <c r="C16" s="127" t="s">
        <v>46</v>
      </c>
      <c r="D16" s="127" t="s">
        <v>47</v>
      </c>
      <c r="E16" s="110">
        <v>0.47962962962963</v>
      </c>
      <c r="G16">
        <v>2</v>
      </c>
      <c r="H16">
        <v>3</v>
      </c>
      <c r="I16">
        <v>3</v>
      </c>
      <c r="J16">
        <v>2</v>
      </c>
      <c r="K16" s="4">
        <f t="shared" si="0"/>
        <v>10</v>
      </c>
      <c r="L16" s="117">
        <f t="shared" si="1"/>
        <v>0.028864583333332916</v>
      </c>
      <c r="M16" s="10">
        <f t="shared" si="2"/>
        <v>0.005672453703703284</v>
      </c>
      <c r="N16" s="4">
        <f t="shared" si="3"/>
        <v>28</v>
      </c>
      <c r="O16" s="39">
        <f t="shared" si="4"/>
        <v>0.8645855464837593</v>
      </c>
      <c r="P16" s="4">
        <f t="shared" si="5"/>
        <v>79</v>
      </c>
      <c r="Q16" s="48">
        <v>0.5084942129629629</v>
      </c>
      <c r="R16" s="4" t="s">
        <v>64</v>
      </c>
      <c r="S16" s="4">
        <v>28</v>
      </c>
    </row>
    <row r="17" spans="1:19" ht="12.75" customHeight="1">
      <c r="A17" s="4">
        <v>10</v>
      </c>
      <c r="B17" s="30">
        <v>85</v>
      </c>
      <c r="C17" s="126" t="s">
        <v>56</v>
      </c>
      <c r="D17" s="127" t="s">
        <v>50</v>
      </c>
      <c r="E17" s="110">
        <v>0.480324074074074</v>
      </c>
      <c r="G17" s="19">
        <v>1</v>
      </c>
      <c r="H17" s="19">
        <v>3</v>
      </c>
      <c r="I17" s="19">
        <v>1</v>
      </c>
      <c r="J17" s="19">
        <v>3</v>
      </c>
      <c r="K17" s="4">
        <f t="shared" si="0"/>
        <v>8</v>
      </c>
      <c r="L17" s="117">
        <f t="shared" si="1"/>
        <v>0.02959722222222233</v>
      </c>
      <c r="M17" s="10">
        <f t="shared" si="2"/>
        <v>0.006405092592592698</v>
      </c>
      <c r="N17" s="4">
        <f t="shared" si="3"/>
        <v>26</v>
      </c>
      <c r="O17" s="39">
        <f t="shared" si="4"/>
        <v>0.8357665341305653</v>
      </c>
      <c r="P17" s="4">
        <f t="shared" si="5"/>
        <v>85</v>
      </c>
      <c r="Q17" s="48">
        <v>0.5099212962962963</v>
      </c>
      <c r="R17" s="4" t="s">
        <v>65</v>
      </c>
      <c r="S17" s="4">
        <v>26</v>
      </c>
    </row>
    <row r="18" spans="1:19" ht="12.75" customHeight="1">
      <c r="A18" s="4">
        <v>11</v>
      </c>
      <c r="B18" s="30">
        <v>87</v>
      </c>
      <c r="C18" s="126" t="s">
        <v>58</v>
      </c>
      <c r="D18" s="127" t="s">
        <v>20</v>
      </c>
      <c r="E18" s="110">
        <v>0.480555555555555</v>
      </c>
      <c r="G18" s="19">
        <v>2</v>
      </c>
      <c r="H18" s="19">
        <v>1</v>
      </c>
      <c r="I18" s="19">
        <v>2</v>
      </c>
      <c r="J18" s="19">
        <v>1</v>
      </c>
      <c r="K18" s="4">
        <f t="shared" si="0"/>
        <v>6</v>
      </c>
      <c r="L18" s="117">
        <f t="shared" si="1"/>
        <v>0.029745370370370894</v>
      </c>
      <c r="M18" s="10">
        <f t="shared" si="2"/>
        <v>0.006553240740741262</v>
      </c>
      <c r="N18" s="4">
        <f t="shared" si="3"/>
        <v>24</v>
      </c>
      <c r="O18" s="39">
        <f t="shared" si="4"/>
        <v>0.8299389929280117</v>
      </c>
      <c r="P18" s="4">
        <f t="shared" si="5"/>
        <v>87</v>
      </c>
      <c r="Q18" s="48">
        <v>0.5103009259259259</v>
      </c>
      <c r="R18" s="4" t="s">
        <v>65</v>
      </c>
      <c r="S18" s="4">
        <v>24</v>
      </c>
    </row>
    <row r="19" spans="1:19" ht="12.75" customHeight="1">
      <c r="A19" s="4">
        <v>12</v>
      </c>
      <c r="B19" s="30">
        <v>84</v>
      </c>
      <c r="C19" s="126" t="s">
        <v>55</v>
      </c>
      <c r="D19" s="127" t="s">
        <v>13</v>
      </c>
      <c r="E19" s="110">
        <v>0.480208333333333</v>
      </c>
      <c r="G19">
        <v>3</v>
      </c>
      <c r="H19">
        <v>2</v>
      </c>
      <c r="I19">
        <v>3</v>
      </c>
      <c r="J19">
        <v>0</v>
      </c>
      <c r="K19" s="4">
        <f t="shared" si="0"/>
        <v>8</v>
      </c>
      <c r="L19" s="117">
        <f t="shared" si="1"/>
        <v>0.03026157407407437</v>
      </c>
      <c r="M19" s="10">
        <f t="shared" si="2"/>
        <v>0.007069444444444739</v>
      </c>
      <c r="N19" s="4">
        <f t="shared" si="3"/>
        <v>22</v>
      </c>
      <c r="O19" s="39">
        <f t="shared" si="4"/>
        <v>0.8096336540504292</v>
      </c>
      <c r="P19" s="4">
        <f t="shared" si="5"/>
        <v>84</v>
      </c>
      <c r="Q19" s="48">
        <v>0.5104699074074074</v>
      </c>
      <c r="R19" s="4" t="s">
        <v>64</v>
      </c>
      <c r="S19" s="4">
        <v>22</v>
      </c>
    </row>
    <row r="20" spans="1:19" ht="12.75" customHeight="1">
      <c r="A20" s="4">
        <v>13</v>
      </c>
      <c r="B20" s="30">
        <v>88</v>
      </c>
      <c r="C20" s="126" t="s">
        <v>59</v>
      </c>
      <c r="D20" s="127" t="s">
        <v>62</v>
      </c>
      <c r="E20" s="110">
        <v>0.480671296296296</v>
      </c>
      <c r="G20">
        <v>3</v>
      </c>
      <c r="H20">
        <v>1</v>
      </c>
      <c r="I20">
        <v>3</v>
      </c>
      <c r="J20">
        <v>2</v>
      </c>
      <c r="K20" s="4">
        <f t="shared" si="0"/>
        <v>9</v>
      </c>
      <c r="L20" s="117">
        <f t="shared" si="1"/>
        <v>0.0314710648148151</v>
      </c>
      <c r="M20" s="10">
        <f t="shared" si="2"/>
        <v>0.008278935185185465</v>
      </c>
      <c r="N20" s="4">
        <f t="shared" si="3"/>
        <v>20</v>
      </c>
      <c r="O20" s="39">
        <f t="shared" si="4"/>
        <v>0.7620572434515891</v>
      </c>
      <c r="P20" s="4">
        <f t="shared" si="5"/>
        <v>88</v>
      </c>
      <c r="Q20" s="48">
        <v>0.5121423611111111</v>
      </c>
      <c r="R20" s="4" t="s">
        <v>64</v>
      </c>
      <c r="S20" s="4">
        <v>20</v>
      </c>
    </row>
    <row r="21" spans="1:19" ht="12.75" customHeight="1">
      <c r="A21" s="4">
        <v>14</v>
      </c>
      <c r="B21" s="30">
        <v>86</v>
      </c>
      <c r="C21" s="126" t="s">
        <v>57</v>
      </c>
      <c r="D21" s="127" t="s">
        <v>15</v>
      </c>
      <c r="E21" s="110">
        <v>0.480439814814815</v>
      </c>
      <c r="G21">
        <v>3</v>
      </c>
      <c r="H21">
        <v>1</v>
      </c>
      <c r="I21">
        <v>1</v>
      </c>
      <c r="J21">
        <v>4</v>
      </c>
      <c r="K21" s="4">
        <f t="shared" si="0"/>
        <v>9</v>
      </c>
      <c r="L21" s="117">
        <f t="shared" si="1"/>
        <v>0.03164467592592579</v>
      </c>
      <c r="M21" s="10">
        <f t="shared" si="2"/>
        <v>0.00845254629629616</v>
      </c>
      <c r="N21" s="4">
        <f t="shared" si="3"/>
        <v>18</v>
      </c>
      <c r="O21" s="39">
        <f t="shared" si="4"/>
        <v>0.7552280936048819</v>
      </c>
      <c r="P21" s="4">
        <f t="shared" si="5"/>
        <v>86</v>
      </c>
      <c r="Q21" s="48">
        <v>0.5120844907407408</v>
      </c>
      <c r="R21" s="4" t="s">
        <v>64</v>
      </c>
      <c r="S21" s="4">
        <v>18</v>
      </c>
    </row>
    <row r="22" spans="3:19" ht="12.75" customHeight="1">
      <c r="C22" s="41"/>
      <c r="D22" s="56"/>
      <c r="E22" s="3"/>
      <c r="L22" s="26">
        <f aca="true" t="shared" si="6" ref="L22:L27">IF(Q22&gt;0,Q22-E22,"")</f>
      </c>
      <c r="M22" s="10">
        <f aca="true" t="shared" si="7" ref="M22:M27">IF(Q22&gt;0,L22-L$8,"")</f>
      </c>
      <c r="N22" s="4">
        <f aca="true" t="shared" si="8" ref="N22:N27">IF(Q22&gt;0,S22,"")</f>
      </c>
      <c r="O22" s="39">
        <f aca="true" t="shared" si="9" ref="O22:O27">IF(Q22&gt;0,2-(L22/((L$8+L$9+L$10)/3)),"")</f>
      </c>
      <c r="S22" s="4">
        <v>16</v>
      </c>
    </row>
    <row r="23" spans="3:19" ht="12.75" customHeight="1">
      <c r="C23" s="41"/>
      <c r="D23" s="56"/>
      <c r="E23" s="3"/>
      <c r="L23" s="26">
        <f t="shared" si="6"/>
      </c>
      <c r="M23" s="10">
        <f t="shared" si="7"/>
      </c>
      <c r="N23" s="4">
        <f t="shared" si="8"/>
      </c>
      <c r="O23" s="39">
        <f t="shared" si="9"/>
      </c>
      <c r="S23" s="4">
        <v>15</v>
      </c>
    </row>
    <row r="24" spans="3:19" ht="12.75" customHeight="1">
      <c r="C24" s="41"/>
      <c r="D24" s="56"/>
      <c r="E24" s="3"/>
      <c r="L24" s="26">
        <f t="shared" si="6"/>
      </c>
      <c r="M24" s="10">
        <f t="shared" si="7"/>
      </c>
      <c r="N24" s="4">
        <f t="shared" si="8"/>
      </c>
      <c r="O24" s="39">
        <f t="shared" si="9"/>
      </c>
      <c r="S24" s="4">
        <v>14</v>
      </c>
    </row>
    <row r="25" spans="3:19" ht="12.75" customHeight="1">
      <c r="C25" s="41"/>
      <c r="D25" s="56"/>
      <c r="E25" s="3"/>
      <c r="L25" s="26">
        <f t="shared" si="6"/>
      </c>
      <c r="M25" s="10">
        <f t="shared" si="7"/>
      </c>
      <c r="N25" s="4">
        <f t="shared" si="8"/>
      </c>
      <c r="O25" s="39">
        <f t="shared" si="9"/>
      </c>
      <c r="S25" s="4">
        <v>13</v>
      </c>
    </row>
    <row r="26" spans="3:19" ht="12.75" customHeight="1">
      <c r="C26" s="41"/>
      <c r="D26" s="56"/>
      <c r="E26" s="3"/>
      <c r="L26" s="26">
        <f t="shared" si="6"/>
      </c>
      <c r="M26" s="10">
        <f t="shared" si="7"/>
      </c>
      <c r="N26" s="4">
        <f t="shared" si="8"/>
      </c>
      <c r="O26" s="39">
        <f t="shared" si="9"/>
      </c>
      <c r="S26" s="4">
        <v>12</v>
      </c>
    </row>
    <row r="27" spans="3:19" ht="12.75" customHeight="1">
      <c r="C27" s="41"/>
      <c r="D27" s="56"/>
      <c r="E27" s="3"/>
      <c r="L27" s="26">
        <f t="shared" si="6"/>
      </c>
      <c r="M27" s="10">
        <f t="shared" si="7"/>
      </c>
      <c r="N27" s="4">
        <f t="shared" si="8"/>
      </c>
      <c r="O27" s="39">
        <f t="shared" si="9"/>
      </c>
      <c r="S27" s="4">
        <v>11</v>
      </c>
    </row>
    <row r="28" spans="3:19" ht="12.75" customHeight="1">
      <c r="C28" s="41"/>
      <c r="D28" s="56"/>
      <c r="E28" s="3"/>
      <c r="S28" s="4">
        <v>10</v>
      </c>
    </row>
    <row r="29" spans="3:19" ht="12.75" customHeight="1">
      <c r="C29" s="41"/>
      <c r="D29" s="56"/>
      <c r="E29" s="3"/>
      <c r="S29" s="4">
        <v>9</v>
      </c>
    </row>
    <row r="30" spans="3:19" ht="12.75" customHeight="1">
      <c r="C30" s="41"/>
      <c r="D30" s="56"/>
      <c r="E30" s="3"/>
      <c r="S30" s="4">
        <v>8</v>
      </c>
    </row>
    <row r="31" spans="3:19" ht="12.75" customHeight="1">
      <c r="C31" s="41"/>
      <c r="D31" s="56"/>
      <c r="E31" s="3"/>
      <c r="S31" s="4">
        <v>7</v>
      </c>
    </row>
    <row r="32" spans="3:19" ht="12.75" customHeight="1">
      <c r="C32" s="41"/>
      <c r="D32" s="56"/>
      <c r="E32" s="3"/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">
      <c r="C36" s="41"/>
      <c r="D36" s="56"/>
      <c r="E36" s="3"/>
      <c r="S36" s="4">
        <v>2</v>
      </c>
    </row>
    <row r="37" spans="3:19" ht="12">
      <c r="C37" s="41"/>
      <c r="D37" s="56"/>
      <c r="E37" s="3"/>
      <c r="S37" s="4">
        <v>1</v>
      </c>
    </row>
    <row r="38" spans="3:5" ht="12">
      <c r="C38" s="41"/>
      <c r="D38" s="56"/>
      <c r="E38" s="3"/>
    </row>
    <row r="39" spans="3:5" ht="12">
      <c r="C39" s="41"/>
      <c r="D39" s="56"/>
      <c r="E39" s="3"/>
    </row>
    <row r="40" spans="3:5" ht="12">
      <c r="C40" s="41"/>
      <c r="D40" s="56"/>
      <c r="E40" s="3"/>
    </row>
    <row r="41" spans="3:5" ht="12">
      <c r="C41" s="41"/>
      <c r="D41" s="56"/>
      <c r="E41" s="3"/>
    </row>
    <row r="42" spans="3:5" ht="12">
      <c r="C42" s="41"/>
      <c r="D42" s="56"/>
      <c r="E42" s="3"/>
    </row>
    <row r="43" spans="3:5" ht="12">
      <c r="C43" s="41"/>
      <c r="D43" s="56"/>
      <c r="E43" s="3"/>
    </row>
    <row r="44" spans="3:5" ht="12">
      <c r="C44" s="41"/>
      <c r="E44" s="3"/>
    </row>
    <row r="45" spans="3:5" ht="12">
      <c r="C45" s="41"/>
      <c r="E45" s="3"/>
    </row>
    <row r="46" spans="3:5" ht="12">
      <c r="C46" s="41"/>
      <c r="E46" s="3"/>
    </row>
    <row r="47" spans="3:5" ht="12">
      <c r="C47" s="41"/>
      <c r="E47" s="3"/>
    </row>
    <row r="48" spans="3:5" ht="12">
      <c r="C48" s="41"/>
      <c r="E48" s="3"/>
    </row>
    <row r="49" spans="3:5" ht="12">
      <c r="C49" s="41"/>
      <c r="E49" s="3"/>
    </row>
    <row r="50" spans="3:5" ht="12">
      <c r="C50" s="41"/>
      <c r="E50" s="3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62"/>
  <headerFooter alignWithMargins="0">
    <oddFooter>&amp;L&amp;F &amp;A&amp;CAs of: &amp;T &amp;D&amp;RPage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0"/>
  <sheetViews>
    <sheetView zoomScalePageLayoutView="0" workbookViewId="0" topLeftCell="A1">
      <selection activeCell="O12" sqref="O12:O14"/>
    </sheetView>
  </sheetViews>
  <sheetFormatPr defaultColWidth="8.8515625" defaultRowHeight="12.75"/>
  <cols>
    <col min="1" max="2" width="4.7109375" style="4" customWidth="1"/>
    <col min="3" max="3" width="19.421875" style="0" customWidth="1"/>
    <col min="4" max="4" width="24.28125" style="54" customWidth="1"/>
    <col min="5" max="5" width="8.140625" style="7" bestFit="1" customWidth="1"/>
    <col min="6" max="6" width="0.13671875" style="27" customWidth="1"/>
    <col min="7" max="7" width="2.28125" style="0" bestFit="1" customWidth="1"/>
    <col min="8" max="10" width="2.28125" style="0" customWidth="1"/>
    <col min="11" max="11" width="3.7109375" style="4" customWidth="1"/>
    <col min="12" max="12" width="8.7109375" style="26" bestFit="1" customWidth="1"/>
    <col min="13" max="13" width="7.421875" style="10" bestFit="1" customWidth="1"/>
    <col min="14" max="14" width="6.421875" style="4" customWidth="1"/>
    <col min="15" max="15" width="8.7109375" style="39" customWidth="1"/>
    <col min="16" max="16" width="8.7109375" style="4" customWidth="1"/>
    <col min="17" max="17" width="11.28125" style="48" customWidth="1"/>
    <col min="18" max="19" width="8.7109375" style="0" customWidth="1"/>
  </cols>
  <sheetData>
    <row r="1" spans="1:17" s="20" customFormat="1" ht="30" customHeight="1">
      <c r="A1" s="151" t="str">
        <f>COVER!A1</f>
        <v>Junior/Youth World Team Trials &amp; MN Cup #5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31"/>
      <c r="Q1" s="47"/>
    </row>
    <row r="2" spans="1:17" s="20" customFormat="1" ht="30.75" customHeight="1">
      <c r="A2" s="142">
        <f>COVER!A2</f>
        <v>41272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1"/>
      <c r="Q2" s="47"/>
    </row>
    <row r="3" spans="1:17" s="16" customFormat="1" ht="15" customHeight="1">
      <c r="A3" s="152" t="s">
        <v>83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9"/>
      <c r="Q3" s="48"/>
    </row>
    <row r="4" spans="1:17" s="16" customFormat="1" ht="21">
      <c r="A4" s="143" t="str">
        <f>COVER!A4</f>
        <v>FINAL RESULTS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9"/>
      <c r="Q4" s="48"/>
    </row>
    <row r="5" spans="1:15" ht="12">
      <c r="A5" s="44" t="str">
        <f>COVER!A5</f>
        <v>Coleraine, MN</v>
      </c>
      <c r="B5" s="5"/>
      <c r="C5" s="2"/>
      <c r="D5" s="53"/>
      <c r="E5" s="8"/>
      <c r="F5" s="28"/>
      <c r="G5" s="2"/>
      <c r="H5" s="2"/>
      <c r="I5" s="2"/>
      <c r="J5" s="2"/>
      <c r="K5" s="5"/>
      <c r="L5" s="25"/>
      <c r="M5" s="9"/>
      <c r="N5" s="5"/>
      <c r="O5" s="46" t="str">
        <f>COVER!N5</f>
        <v>Mt. Itasca Nordic Ski Association</v>
      </c>
    </row>
    <row r="6" ht="12">
      <c r="C6" s="2" t="s">
        <v>52</v>
      </c>
    </row>
    <row r="7" spans="1:19" s="14" customFormat="1" ht="12">
      <c r="A7" s="32" t="s">
        <v>95</v>
      </c>
      <c r="B7" s="32" t="s">
        <v>96</v>
      </c>
      <c r="C7" s="14" t="s">
        <v>87</v>
      </c>
      <c r="D7" s="55" t="s">
        <v>130</v>
      </c>
      <c r="E7" s="33" t="s">
        <v>125</v>
      </c>
      <c r="F7" s="34" t="s">
        <v>88</v>
      </c>
      <c r="G7" s="32" t="s">
        <v>90</v>
      </c>
      <c r="H7" s="32" t="s">
        <v>90</v>
      </c>
      <c r="I7" s="32" t="s">
        <v>91</v>
      </c>
      <c r="J7" s="32" t="s">
        <v>91</v>
      </c>
      <c r="K7" s="32" t="s">
        <v>89</v>
      </c>
      <c r="L7" s="118" t="s">
        <v>92</v>
      </c>
      <c r="M7" s="37" t="s">
        <v>93</v>
      </c>
      <c r="N7" s="32" t="s">
        <v>94</v>
      </c>
      <c r="O7" s="40" t="s">
        <v>123</v>
      </c>
      <c r="P7" s="32" t="s">
        <v>96</v>
      </c>
      <c r="Q7" s="50" t="s">
        <v>124</v>
      </c>
      <c r="S7" s="14" t="s">
        <v>126</v>
      </c>
    </row>
    <row r="8" spans="1:19" ht="12.75" customHeight="1">
      <c r="A8" s="4">
        <v>1</v>
      </c>
      <c r="B8" s="30">
        <v>76</v>
      </c>
      <c r="C8" s="126" t="s">
        <v>41</v>
      </c>
      <c r="D8" s="127" t="s">
        <v>42</v>
      </c>
      <c r="E8" s="110">
        <v>0.4792824074074074</v>
      </c>
      <c r="G8">
        <v>0</v>
      </c>
      <c r="H8">
        <v>1</v>
      </c>
      <c r="I8">
        <v>1</v>
      </c>
      <c r="J8">
        <v>0</v>
      </c>
      <c r="K8" s="4">
        <f aca="true" t="shared" si="0" ref="K8:K14">IF(ISBLANK(G8),"",G8+H8+I8+J8)</f>
        <v>2</v>
      </c>
      <c r="L8" s="117">
        <f aca="true" t="shared" si="1" ref="L8:L14">IF(Q8&gt;0,Q8-E8,"")</f>
        <v>0.023192129629629632</v>
      </c>
      <c r="M8" s="10">
        <f aca="true" t="shared" si="2" ref="M8:M14">IF(Q8&gt;0,L8-L$8,"")</f>
        <v>0</v>
      </c>
      <c r="N8" s="4">
        <f aca="true" t="shared" si="3" ref="N8:N14">IF(Q8&gt;0,S8,"")</f>
        <v>50</v>
      </c>
      <c r="O8" s="39">
        <f aca="true" t="shared" si="4" ref="O8:O14">IF(Q8&gt;0,2-(L8/((L$8+L$9+L$10)/3)),"")</f>
        <v>1.1185630498533787</v>
      </c>
      <c r="P8" s="4">
        <f aca="true" t="shared" si="5" ref="P8:P14">B8</f>
        <v>76</v>
      </c>
      <c r="Q8" s="48">
        <v>0.502474537037037</v>
      </c>
      <c r="R8" s="4" t="s">
        <v>64</v>
      </c>
      <c r="S8" s="4">
        <v>50</v>
      </c>
    </row>
    <row r="9" spans="1:19" ht="12.75" customHeight="1">
      <c r="A9" s="4">
        <v>2</v>
      </c>
      <c r="B9" s="30">
        <v>89</v>
      </c>
      <c r="C9" s="126" t="s">
        <v>63</v>
      </c>
      <c r="D9" s="127" t="s">
        <v>45</v>
      </c>
      <c r="E9" s="110">
        <v>0.480787037037037</v>
      </c>
      <c r="G9">
        <v>2</v>
      </c>
      <c r="H9">
        <v>3</v>
      </c>
      <c r="I9">
        <v>1</v>
      </c>
      <c r="J9">
        <v>1</v>
      </c>
      <c r="K9" s="4">
        <f t="shared" si="0"/>
        <v>7</v>
      </c>
      <c r="L9" s="117">
        <f t="shared" si="1"/>
        <v>0.02726736111111111</v>
      </c>
      <c r="M9" s="10">
        <f t="shared" si="2"/>
        <v>0.004075231481481478</v>
      </c>
      <c r="N9" s="4">
        <f t="shared" si="3"/>
        <v>46</v>
      </c>
      <c r="O9" s="39">
        <f t="shared" si="4"/>
        <v>0.9636803519061661</v>
      </c>
      <c r="P9" s="4">
        <f t="shared" si="5"/>
        <v>89</v>
      </c>
      <c r="Q9" s="48">
        <v>0.5080543981481481</v>
      </c>
      <c r="R9" s="4" t="s">
        <v>64</v>
      </c>
      <c r="S9" s="4">
        <v>46</v>
      </c>
    </row>
    <row r="10" spans="1:19" ht="12.75" customHeight="1">
      <c r="A10" s="4">
        <v>3</v>
      </c>
      <c r="B10" s="30">
        <v>83</v>
      </c>
      <c r="C10" s="126" t="s">
        <v>53</v>
      </c>
      <c r="D10" s="127" t="s">
        <v>54</v>
      </c>
      <c r="E10" s="110">
        <v>0.480092592592592</v>
      </c>
      <c r="G10">
        <v>2</v>
      </c>
      <c r="H10">
        <v>2</v>
      </c>
      <c r="I10">
        <v>2</v>
      </c>
      <c r="J10">
        <v>1</v>
      </c>
      <c r="K10" s="4">
        <f t="shared" si="0"/>
        <v>7</v>
      </c>
      <c r="L10" s="117">
        <f t="shared" si="1"/>
        <v>0.028475694444445032</v>
      </c>
      <c r="M10" s="10">
        <f t="shared" si="2"/>
        <v>0.0052835648148154</v>
      </c>
      <c r="N10" s="4">
        <f t="shared" si="3"/>
        <v>43</v>
      </c>
      <c r="O10" s="39">
        <f t="shared" si="4"/>
        <v>0.917756598240455</v>
      </c>
      <c r="P10" s="4">
        <f t="shared" si="5"/>
        <v>83</v>
      </c>
      <c r="Q10" s="48">
        <v>0.508568287037037</v>
      </c>
      <c r="R10" s="4" t="s">
        <v>64</v>
      </c>
      <c r="S10" s="4">
        <v>43</v>
      </c>
    </row>
    <row r="11" spans="1:19" ht="12.75" customHeight="1">
      <c r="A11" s="4">
        <v>4</v>
      </c>
      <c r="B11" s="30">
        <v>79</v>
      </c>
      <c r="C11" s="127" t="s">
        <v>46</v>
      </c>
      <c r="D11" s="127" t="s">
        <v>47</v>
      </c>
      <c r="E11" s="110">
        <v>0.47962962962963</v>
      </c>
      <c r="G11">
        <v>2</v>
      </c>
      <c r="H11">
        <v>3</v>
      </c>
      <c r="I11">
        <v>3</v>
      </c>
      <c r="J11">
        <v>2</v>
      </c>
      <c r="K11" s="4">
        <f t="shared" si="0"/>
        <v>10</v>
      </c>
      <c r="L11" s="117">
        <f t="shared" si="1"/>
        <v>0.028864583333332916</v>
      </c>
      <c r="M11" s="10">
        <f t="shared" si="2"/>
        <v>0.005672453703703284</v>
      </c>
      <c r="N11" s="4">
        <f t="shared" si="3"/>
        <v>40</v>
      </c>
      <c r="O11" s="39">
        <f t="shared" si="4"/>
        <v>0.9029765395894669</v>
      </c>
      <c r="P11" s="4">
        <f t="shared" si="5"/>
        <v>79</v>
      </c>
      <c r="Q11" s="48">
        <v>0.5084942129629629</v>
      </c>
      <c r="R11" s="4" t="s">
        <v>64</v>
      </c>
      <c r="S11" s="4">
        <v>40</v>
      </c>
    </row>
    <row r="12" spans="1:19" ht="12.75" customHeight="1">
      <c r="A12" s="4">
        <v>5</v>
      </c>
      <c r="B12" s="30">
        <v>84</v>
      </c>
      <c r="C12" s="126" t="s">
        <v>55</v>
      </c>
      <c r="D12" s="127" t="s">
        <v>13</v>
      </c>
      <c r="E12" s="110">
        <v>0.480208333333333</v>
      </c>
      <c r="G12">
        <v>3</v>
      </c>
      <c r="H12">
        <v>2</v>
      </c>
      <c r="I12">
        <v>3</v>
      </c>
      <c r="J12">
        <v>0</v>
      </c>
      <c r="K12" s="4">
        <f t="shared" si="0"/>
        <v>8</v>
      </c>
      <c r="L12" s="117">
        <f t="shared" si="1"/>
        <v>0.03026157407407437</v>
      </c>
      <c r="M12" s="10">
        <f t="shared" si="2"/>
        <v>0.007069444444444739</v>
      </c>
      <c r="N12" s="4">
        <f t="shared" si="3"/>
        <v>37</v>
      </c>
      <c r="O12" s="39">
        <f t="shared" si="4"/>
        <v>0.8498826979472114</v>
      </c>
      <c r="P12" s="4">
        <f t="shared" si="5"/>
        <v>84</v>
      </c>
      <c r="Q12" s="48">
        <v>0.5104699074074074</v>
      </c>
      <c r="R12" s="4" t="s">
        <v>64</v>
      </c>
      <c r="S12" s="4">
        <v>37</v>
      </c>
    </row>
    <row r="13" spans="1:19" ht="12.75" customHeight="1">
      <c r="A13" s="4">
        <v>6</v>
      </c>
      <c r="B13" s="30">
        <v>88</v>
      </c>
      <c r="C13" s="126" t="s">
        <v>59</v>
      </c>
      <c r="D13" s="127" t="s">
        <v>62</v>
      </c>
      <c r="E13" s="110">
        <v>0.480671296296296</v>
      </c>
      <c r="G13">
        <v>3</v>
      </c>
      <c r="H13">
        <v>1</v>
      </c>
      <c r="I13">
        <v>3</v>
      </c>
      <c r="J13">
        <v>2</v>
      </c>
      <c r="K13" s="4">
        <f t="shared" si="0"/>
        <v>9</v>
      </c>
      <c r="L13" s="117">
        <f t="shared" si="1"/>
        <v>0.0314710648148151</v>
      </c>
      <c r="M13" s="10">
        <f t="shared" si="2"/>
        <v>0.008278935185185465</v>
      </c>
      <c r="N13" s="4">
        <f t="shared" si="3"/>
        <v>34</v>
      </c>
      <c r="O13" s="39">
        <f t="shared" si="4"/>
        <v>0.8039149560117282</v>
      </c>
      <c r="P13" s="4">
        <f t="shared" si="5"/>
        <v>88</v>
      </c>
      <c r="Q13" s="48">
        <v>0.5121423611111111</v>
      </c>
      <c r="R13" s="4" t="s">
        <v>64</v>
      </c>
      <c r="S13" s="4">
        <v>34</v>
      </c>
    </row>
    <row r="14" spans="1:19" ht="12.75" customHeight="1">
      <c r="A14" s="4">
        <v>7</v>
      </c>
      <c r="B14" s="30">
        <v>86</v>
      </c>
      <c r="C14" s="126" t="s">
        <v>57</v>
      </c>
      <c r="D14" s="127" t="s">
        <v>15</v>
      </c>
      <c r="E14" s="110">
        <v>0.480439814814815</v>
      </c>
      <c r="G14">
        <v>3</v>
      </c>
      <c r="H14">
        <v>1</v>
      </c>
      <c r="I14">
        <v>1</v>
      </c>
      <c r="J14">
        <v>4</v>
      </c>
      <c r="K14" s="4">
        <f t="shared" si="0"/>
        <v>9</v>
      </c>
      <c r="L14" s="117">
        <f t="shared" si="1"/>
        <v>0.03164467592592579</v>
      </c>
      <c r="M14" s="10">
        <f t="shared" si="2"/>
        <v>0.00845254629629616</v>
      </c>
      <c r="N14" s="4">
        <f t="shared" si="3"/>
        <v>32</v>
      </c>
      <c r="O14" s="39">
        <f t="shared" si="4"/>
        <v>0.797316715542536</v>
      </c>
      <c r="P14" s="4">
        <f t="shared" si="5"/>
        <v>86</v>
      </c>
      <c r="Q14" s="48">
        <v>0.5120844907407408</v>
      </c>
      <c r="R14" s="4" t="s">
        <v>64</v>
      </c>
      <c r="S14" s="4">
        <v>32</v>
      </c>
    </row>
    <row r="15" spans="1:19" ht="12.75" customHeight="1">
      <c r="A15" s="4">
        <v>8</v>
      </c>
      <c r="B15" s="30"/>
      <c r="C15" s="73"/>
      <c r="D15" s="72"/>
      <c r="E15" s="110"/>
      <c r="K15" s="4">
        <f aca="true" t="shared" si="6" ref="K15:K20">IF(ISBLANK(G15),"",G15+H15+I15+J15)</f>
      </c>
      <c r="L15" s="117">
        <f aca="true" t="shared" si="7" ref="L15:L27">IF(Q15&gt;0,Q15-E15,"")</f>
      </c>
      <c r="M15" s="10">
        <f aca="true" t="shared" si="8" ref="M15:M27">IF(Q15&gt;0,L15-L$8,"")</f>
      </c>
      <c r="N15" s="4">
        <f aca="true" t="shared" si="9" ref="N15:N27">IF(Q15&gt;0,S15,"")</f>
      </c>
      <c r="O15" s="39">
        <f aca="true" t="shared" si="10" ref="O15:O27">IF(Q15&gt;0,2-(L15/((L$8+L$9+L$10)/3)),"")</f>
      </c>
      <c r="P15" s="4">
        <f aca="true" t="shared" si="11" ref="P15:P20">B15</f>
        <v>0</v>
      </c>
      <c r="S15" s="4">
        <v>30</v>
      </c>
    </row>
    <row r="16" spans="1:19" ht="12.75" customHeight="1">
      <c r="A16" s="4">
        <v>9</v>
      </c>
      <c r="B16" s="30"/>
      <c r="C16" s="62"/>
      <c r="D16" s="62"/>
      <c r="E16" s="110"/>
      <c r="K16" s="4">
        <f t="shared" si="6"/>
      </c>
      <c r="L16" s="117">
        <f t="shared" si="7"/>
      </c>
      <c r="M16" s="10">
        <f t="shared" si="8"/>
      </c>
      <c r="N16" s="4">
        <f t="shared" si="9"/>
      </c>
      <c r="O16" s="39">
        <f t="shared" si="10"/>
      </c>
      <c r="P16" s="4">
        <f t="shared" si="11"/>
        <v>0</v>
      </c>
      <c r="S16" s="4">
        <v>28</v>
      </c>
    </row>
    <row r="17" spans="1:19" ht="12.75" customHeight="1">
      <c r="A17" s="4">
        <v>10</v>
      </c>
      <c r="B17" s="30"/>
      <c r="C17" s="62"/>
      <c r="D17" s="62"/>
      <c r="E17" s="110"/>
      <c r="K17" s="4">
        <f t="shared" si="6"/>
      </c>
      <c r="L17" s="117">
        <f t="shared" si="7"/>
      </c>
      <c r="M17" s="10">
        <f t="shared" si="8"/>
      </c>
      <c r="N17" s="4">
        <f t="shared" si="9"/>
      </c>
      <c r="O17" s="39">
        <f t="shared" si="10"/>
      </c>
      <c r="P17" s="4">
        <f t="shared" si="11"/>
        <v>0</v>
      </c>
      <c r="S17" s="4">
        <v>26</v>
      </c>
    </row>
    <row r="18" spans="1:19" ht="12.75" customHeight="1">
      <c r="A18" s="4">
        <v>11</v>
      </c>
      <c r="B18" s="30"/>
      <c r="C18" s="72"/>
      <c r="D18" s="72"/>
      <c r="E18" s="110"/>
      <c r="K18" s="4">
        <f t="shared" si="6"/>
      </c>
      <c r="L18" s="117">
        <f t="shared" si="7"/>
      </c>
      <c r="M18" s="10">
        <f t="shared" si="8"/>
      </c>
      <c r="N18" s="4">
        <f t="shared" si="9"/>
      </c>
      <c r="O18" s="39">
        <f t="shared" si="10"/>
      </c>
      <c r="P18" s="4">
        <f t="shared" si="11"/>
        <v>0</v>
      </c>
      <c r="S18" s="4">
        <v>24</v>
      </c>
    </row>
    <row r="19" spans="1:19" ht="12.75" customHeight="1">
      <c r="A19" s="4">
        <v>12</v>
      </c>
      <c r="B19" s="30"/>
      <c r="C19" s="72"/>
      <c r="D19" s="72"/>
      <c r="E19" s="110"/>
      <c r="K19" s="4">
        <f t="shared" si="6"/>
      </c>
      <c r="L19" s="117">
        <f t="shared" si="7"/>
      </c>
      <c r="M19" s="10">
        <f t="shared" si="8"/>
      </c>
      <c r="N19" s="4">
        <f t="shared" si="9"/>
      </c>
      <c r="O19" s="39">
        <f t="shared" si="10"/>
      </c>
      <c r="P19" s="4">
        <f t="shared" si="11"/>
        <v>0</v>
      </c>
      <c r="S19" s="4">
        <v>22</v>
      </c>
    </row>
    <row r="20" spans="1:19" ht="12.75" customHeight="1">
      <c r="A20" s="4">
        <v>13</v>
      </c>
      <c r="B20" s="30"/>
      <c r="C20" s="62"/>
      <c r="D20" s="62"/>
      <c r="E20" s="110"/>
      <c r="K20" s="4">
        <f t="shared" si="6"/>
      </c>
      <c r="L20" s="117">
        <f t="shared" si="7"/>
      </c>
      <c r="M20" s="10">
        <f t="shared" si="8"/>
      </c>
      <c r="N20" s="4">
        <f t="shared" si="9"/>
      </c>
      <c r="O20" s="39">
        <f t="shared" si="10"/>
      </c>
      <c r="P20" s="4">
        <f t="shared" si="11"/>
        <v>0</v>
      </c>
      <c r="S20" s="4">
        <v>20</v>
      </c>
    </row>
    <row r="21" spans="3:19" ht="12.75" customHeight="1">
      <c r="C21" s="41"/>
      <c r="D21" s="56"/>
      <c r="E21" s="3"/>
      <c r="L21" s="26">
        <f t="shared" si="7"/>
      </c>
      <c r="M21" s="10">
        <f t="shared" si="8"/>
      </c>
      <c r="N21" s="4">
        <f t="shared" si="9"/>
      </c>
      <c r="O21" s="39">
        <f t="shared" si="10"/>
      </c>
      <c r="S21" s="4">
        <v>18</v>
      </c>
    </row>
    <row r="22" spans="3:19" ht="12.75" customHeight="1">
      <c r="C22" s="41"/>
      <c r="D22" s="56"/>
      <c r="E22" s="3"/>
      <c r="L22" s="26">
        <f t="shared" si="7"/>
      </c>
      <c r="M22" s="10">
        <f t="shared" si="8"/>
      </c>
      <c r="N22" s="4">
        <f t="shared" si="9"/>
      </c>
      <c r="O22" s="39">
        <f t="shared" si="10"/>
      </c>
      <c r="S22" s="4">
        <v>16</v>
      </c>
    </row>
    <row r="23" spans="3:19" ht="12.75" customHeight="1">
      <c r="C23" s="43"/>
      <c r="D23" s="56"/>
      <c r="E23" s="3"/>
      <c r="L23" s="26">
        <f t="shared" si="7"/>
      </c>
      <c r="M23" s="10">
        <f t="shared" si="8"/>
      </c>
      <c r="N23" s="4">
        <f t="shared" si="9"/>
      </c>
      <c r="O23" s="39">
        <f t="shared" si="10"/>
      </c>
      <c r="S23" s="4">
        <v>15</v>
      </c>
    </row>
    <row r="24" spans="3:19" ht="12.75" customHeight="1">
      <c r="C24" s="41"/>
      <c r="D24" s="56"/>
      <c r="E24" s="3"/>
      <c r="L24" s="26">
        <f t="shared" si="7"/>
      </c>
      <c r="M24" s="10">
        <f t="shared" si="8"/>
      </c>
      <c r="N24" s="4">
        <f t="shared" si="9"/>
      </c>
      <c r="O24" s="39">
        <f t="shared" si="10"/>
      </c>
      <c r="S24" s="4">
        <v>14</v>
      </c>
    </row>
    <row r="25" spans="3:19" ht="12.75" customHeight="1">
      <c r="C25" s="41"/>
      <c r="D25" s="56"/>
      <c r="E25" s="3"/>
      <c r="L25" s="26">
        <f t="shared" si="7"/>
      </c>
      <c r="M25" s="10">
        <f t="shared" si="8"/>
      </c>
      <c r="N25" s="4">
        <f t="shared" si="9"/>
      </c>
      <c r="O25" s="39">
        <f t="shared" si="10"/>
      </c>
      <c r="S25" s="4">
        <v>13</v>
      </c>
    </row>
    <row r="26" spans="3:19" ht="12.75" customHeight="1">
      <c r="C26" s="41"/>
      <c r="D26" s="56"/>
      <c r="E26" s="3"/>
      <c r="L26" s="26">
        <f t="shared" si="7"/>
      </c>
      <c r="M26" s="10">
        <f t="shared" si="8"/>
      </c>
      <c r="N26" s="4">
        <f t="shared" si="9"/>
      </c>
      <c r="O26" s="39">
        <f t="shared" si="10"/>
      </c>
      <c r="S26" s="4">
        <v>12</v>
      </c>
    </row>
    <row r="27" spans="3:19" ht="12.75" customHeight="1">
      <c r="C27" s="41"/>
      <c r="D27" s="56"/>
      <c r="E27" s="3"/>
      <c r="L27" s="26">
        <f t="shared" si="7"/>
      </c>
      <c r="M27" s="10">
        <f t="shared" si="8"/>
      </c>
      <c r="N27" s="4">
        <f t="shared" si="9"/>
      </c>
      <c r="O27" s="39">
        <f t="shared" si="10"/>
      </c>
      <c r="S27" s="4">
        <v>11</v>
      </c>
    </row>
    <row r="28" spans="3:19" ht="12.75" customHeight="1">
      <c r="C28" s="41"/>
      <c r="D28" s="56"/>
      <c r="E28" s="3"/>
      <c r="S28" s="4">
        <v>10</v>
      </c>
    </row>
    <row r="29" spans="3:19" ht="12.75" customHeight="1">
      <c r="C29" s="41"/>
      <c r="D29" s="56"/>
      <c r="E29" s="3"/>
      <c r="S29" s="4">
        <v>9</v>
      </c>
    </row>
    <row r="30" spans="3:19" ht="12.75" customHeight="1">
      <c r="C30" s="41"/>
      <c r="D30" s="56"/>
      <c r="E30" s="3"/>
      <c r="S30" s="4">
        <v>8</v>
      </c>
    </row>
    <row r="31" spans="3:19" ht="12.75" customHeight="1">
      <c r="C31" s="41"/>
      <c r="D31" s="56"/>
      <c r="E31" s="3"/>
      <c r="S31" s="4">
        <v>7</v>
      </c>
    </row>
    <row r="32" spans="3:19" ht="12.75" customHeight="1">
      <c r="C32" s="41"/>
      <c r="D32" s="56"/>
      <c r="E32" s="3"/>
      <c r="S32" s="4">
        <v>6</v>
      </c>
    </row>
    <row r="33" spans="3:19" ht="12.75" customHeight="1">
      <c r="C33" s="41"/>
      <c r="D33" s="56"/>
      <c r="E33" s="3"/>
      <c r="S33" s="4">
        <v>5</v>
      </c>
    </row>
    <row r="34" spans="3:19" ht="12.75" customHeight="1">
      <c r="C34" s="41"/>
      <c r="D34" s="56"/>
      <c r="E34" s="3"/>
      <c r="S34" s="4">
        <v>4</v>
      </c>
    </row>
    <row r="35" spans="3:19" ht="12.75" customHeight="1">
      <c r="C35" s="41"/>
      <c r="D35" s="56"/>
      <c r="E35" s="3"/>
      <c r="S35" s="4">
        <v>3</v>
      </c>
    </row>
    <row r="36" spans="3:19" ht="12">
      <c r="C36" s="41"/>
      <c r="D36" s="56"/>
      <c r="E36" s="3"/>
      <c r="S36" s="4">
        <v>2</v>
      </c>
    </row>
    <row r="37" spans="3:19" ht="12">
      <c r="C37" s="41"/>
      <c r="D37" s="56"/>
      <c r="E37" s="3"/>
      <c r="S37" s="4">
        <v>1</v>
      </c>
    </row>
    <row r="38" spans="3:5" ht="12">
      <c r="C38" s="41"/>
      <c r="D38" s="56"/>
      <c r="E38" s="3"/>
    </row>
    <row r="39" spans="3:5" ht="12">
      <c r="C39" s="41"/>
      <c r="D39" s="56"/>
      <c r="E39" s="3"/>
    </row>
    <row r="40" spans="3:5" ht="12">
      <c r="C40" s="41"/>
      <c r="D40" s="56"/>
      <c r="E40" s="3"/>
    </row>
    <row r="41" spans="3:5" ht="12">
      <c r="C41" s="41"/>
      <c r="D41" s="56"/>
      <c r="E41" s="3"/>
    </row>
    <row r="42" spans="3:5" ht="12">
      <c r="C42" s="41"/>
      <c r="D42" s="56"/>
      <c r="E42" s="3"/>
    </row>
    <row r="43" spans="3:5" ht="12">
      <c r="C43" s="42"/>
      <c r="E43" s="3"/>
    </row>
    <row r="44" spans="3:5" ht="12">
      <c r="C44" s="42"/>
      <c r="E44" s="3"/>
    </row>
    <row r="45" spans="3:5" ht="12">
      <c r="C45" s="42"/>
      <c r="E45" s="3"/>
    </row>
    <row r="46" spans="3:5" ht="12">
      <c r="C46" s="42"/>
      <c r="E46" s="3"/>
    </row>
    <row r="47" spans="3:5" ht="12">
      <c r="C47" s="42"/>
      <c r="E47" s="3"/>
    </row>
    <row r="48" spans="3:5" ht="12">
      <c r="C48" s="42"/>
      <c r="E48" s="3"/>
    </row>
    <row r="49" spans="3:5" ht="12">
      <c r="C49" s="42"/>
      <c r="E49" s="3"/>
    </row>
    <row r="50" spans="3:5" ht="12">
      <c r="C50" s="42"/>
      <c r="E50" s="3"/>
    </row>
  </sheetData>
  <sheetProtection/>
  <mergeCells count="4">
    <mergeCell ref="A1:O1"/>
    <mergeCell ref="A2:O2"/>
    <mergeCell ref="A3:O3"/>
    <mergeCell ref="A4:O4"/>
  </mergeCells>
  <printOptions horizontalCentered="1"/>
  <pageMargins left="0.5" right="0.5" top="0.75" bottom="0.75" header="0.5" footer="0.5"/>
  <pageSetup fitToHeight="1" fitToWidth="1" horizontalDpi="300" verticalDpi="300" orientation="portrait" scale="92"/>
  <headerFooter alignWithMargins="0">
    <oddFooter>&amp;L&amp;F &amp;A&amp;CAs of: &amp;T &amp;D&amp;RPage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Piotr</cp:lastModifiedBy>
  <cp:lastPrinted>2012-12-30T19:18:46Z</cp:lastPrinted>
  <dcterms:created xsi:type="dcterms:W3CDTF">2000-03-29T19:54:22Z</dcterms:created>
  <dcterms:modified xsi:type="dcterms:W3CDTF">2012-12-30T19:20:07Z</dcterms:modified>
  <cp:category/>
  <cp:version/>
  <cp:contentType/>
  <cp:contentStatus/>
</cp:coreProperties>
</file>