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5640" windowHeight="6870" tabRatio="847" activeTab="0"/>
  </bookViews>
  <sheets>
    <sheet name="COVER" sheetId="1" r:id="rId1"/>
    <sheet name="Reg List" sheetId="2" r:id="rId2"/>
    <sheet name="Start List" sheetId="3" r:id="rId3"/>
    <sheet name="Women" sheetId="4" r:id="rId4"/>
    <sheet name="Jr Women" sheetId="5" r:id="rId5"/>
    <sheet name="Men" sheetId="6" r:id="rId6"/>
    <sheet name="Jr Men" sheetId="7" r:id="rId7"/>
    <sheet name="Youth Men" sheetId="8" r:id="rId8"/>
    <sheet name="Youth Women" sheetId="9" r:id="rId9"/>
    <sheet name="Veteran Men" sheetId="10" r:id="rId10"/>
    <sheet name="Boys" sheetId="11" r:id="rId11"/>
    <sheet name="Girls" sheetId="12" r:id="rId12"/>
    <sheet name="Point Summary" sheetId="13" r:id="rId13"/>
  </sheets>
  <definedNames>
    <definedName name="_xlnm.Print_Area" localSheetId="10">'Boys'!$A$1:$O$50</definedName>
    <definedName name="_xlnm.Print_Area" localSheetId="11">'Girls'!$A$1:$O$50</definedName>
    <definedName name="_xlnm.Print_Area" localSheetId="6">'Jr Men'!$A$1:$O$49</definedName>
    <definedName name="_xlnm.Print_Area" localSheetId="4">'Jr Women'!$A$1:$O$49</definedName>
    <definedName name="_xlnm.Print_Area" localSheetId="5">'Men'!$A$1:$O$49</definedName>
    <definedName name="_xlnm.Print_Area" localSheetId="12">'Point Summary'!$A$1:$F$57</definedName>
    <definedName name="_xlnm.Print_Area" localSheetId="2">'Start List'!$A$1:$L$80</definedName>
    <definedName name="_xlnm.Print_Area" localSheetId="9">'Veteran Men'!$A$1:$O$49</definedName>
    <definedName name="_xlnm.Print_Area" localSheetId="3">'Women'!$A$1:$O$49</definedName>
    <definedName name="_xlnm.Print_Area" localSheetId="7">'Youth Men'!$A$1:$O$49</definedName>
    <definedName name="_xlnm.Print_Area" localSheetId="8">'Youth Women'!$A$1:$O$50</definedName>
    <definedName name="_xlnm.Print_Titles" localSheetId="1">'Reg List'!$1:$7</definedName>
    <definedName name="_xlnm.Print_Titles" localSheetId="2">'Start List'!$1:$7</definedName>
  </definedNames>
  <calcPr fullCalcOnLoad="1"/>
</workbook>
</file>

<file path=xl/sharedStrings.xml><?xml version="1.0" encoding="utf-8"?>
<sst xmlns="http://schemas.openxmlformats.org/spreadsheetml/2006/main" count="808" uniqueCount="189">
  <si>
    <t>Name</t>
  </si>
  <si>
    <t>Ski Time</t>
  </si>
  <si>
    <t>T</t>
  </si>
  <si>
    <t>P</t>
  </si>
  <si>
    <t>S</t>
  </si>
  <si>
    <t>Final</t>
  </si>
  <si>
    <t>Behind</t>
  </si>
  <si>
    <t>NA-Pts</t>
  </si>
  <si>
    <t>Pos.</t>
  </si>
  <si>
    <t>StNr</t>
  </si>
  <si>
    <t>ENTRIES</t>
  </si>
  <si>
    <t>MEN</t>
  </si>
  <si>
    <t>DNS</t>
  </si>
  <si>
    <t>DNF</t>
  </si>
  <si>
    <t>DSQ</t>
  </si>
  <si>
    <t>WOMEN</t>
  </si>
  <si>
    <t>JR MEN</t>
  </si>
  <si>
    <t>JR WOMEN</t>
  </si>
  <si>
    <t>START</t>
  </si>
  <si>
    <t>PATICIPATION</t>
  </si>
  <si>
    <t>AIR TEMP</t>
  </si>
  <si>
    <t>SNOW TEMP</t>
  </si>
  <si>
    <t>SKY CONDIT.</t>
  </si>
  <si>
    <t>WIND SPEED</t>
  </si>
  <si>
    <t>WIND DIRCT.</t>
  </si>
  <si>
    <t>JURY</t>
  </si>
  <si>
    <t>TOTAL</t>
  </si>
  <si>
    <t>TD'S SIGNATURE:</t>
  </si>
  <si>
    <t>DATE / TIME:</t>
  </si>
  <si>
    <t>WEATHER</t>
  </si>
  <si>
    <t>YOUTH MEN</t>
  </si>
  <si>
    <t>YOUTH WOMEN</t>
  </si>
  <si>
    <t>CLASS</t>
  </si>
  <si>
    <t>%</t>
  </si>
  <si>
    <t>FINISH</t>
  </si>
  <si>
    <t>Start</t>
  </si>
  <si>
    <t>Points</t>
  </si>
  <si>
    <t>START LIST</t>
  </si>
  <si>
    <t>Class</t>
  </si>
  <si>
    <t>Name (last, first)</t>
  </si>
  <si>
    <t>Club/Team/Hometown, State</t>
  </si>
  <si>
    <t>Coleraine, MN</t>
  </si>
  <si>
    <t>Mt. Itasca Biathlon Association</t>
  </si>
  <si>
    <t>`</t>
  </si>
  <si>
    <t>Town/Club</t>
  </si>
  <si>
    <t>Start #</t>
  </si>
  <si>
    <t>REGISTRATION LIST</t>
  </si>
  <si>
    <t>MEN'S 12.5 km PURSUIT COMPETITION</t>
  </si>
  <si>
    <t>Jr. MEN'S 12.5 km PURSUIT COMPETITION</t>
  </si>
  <si>
    <t>WOMEN'S 10 km PURSUIT COMPETITION</t>
  </si>
  <si>
    <t>Jr. WOMEN'S 10 km PURSUIT COMPETITION</t>
  </si>
  <si>
    <t>YOUTH MEN'S 10 km PURSUIT COMPETITION</t>
  </si>
  <si>
    <t>YOUTH WOMEN'S 7.5 km PURSUIT COMPETITION</t>
  </si>
  <si>
    <t>Pursuit</t>
  </si>
  <si>
    <t>Sprint</t>
  </si>
  <si>
    <t>2-Day Total</t>
  </si>
  <si>
    <t>Relay</t>
  </si>
  <si>
    <t>Junior/Youth World Biathlon Trials</t>
  </si>
  <si>
    <t>Through Day 2</t>
  </si>
  <si>
    <t>Total Best 2 of 3 Days</t>
  </si>
  <si>
    <t>% Summary</t>
  </si>
  <si>
    <t>21-29 Years Old</t>
  </si>
  <si>
    <t>19-20 Years Old</t>
  </si>
  <si>
    <t>17-18 Years Old</t>
  </si>
  <si>
    <t>VETERAN MEN</t>
  </si>
  <si>
    <t>MJ</t>
  </si>
  <si>
    <t>McClure, Wayne</t>
  </si>
  <si>
    <t>Anchorage Biathlon</t>
  </si>
  <si>
    <t>M</t>
  </si>
  <si>
    <t>Douglas, Duncan</t>
  </si>
  <si>
    <t>National Guard</t>
  </si>
  <si>
    <t>Peterson, Nick</t>
  </si>
  <si>
    <t>Vermont Colegiate Biathlon</t>
  </si>
  <si>
    <t>Simons, Casey</t>
  </si>
  <si>
    <t>USBA Development</t>
  </si>
  <si>
    <t>Morse, Samuel</t>
  </si>
  <si>
    <t>Shepard, Walt</t>
  </si>
  <si>
    <t>MWSC</t>
  </si>
  <si>
    <t>Hillerson, Blake</t>
  </si>
  <si>
    <t>Brothers, Michael</t>
  </si>
  <si>
    <t>Johnson, Mark</t>
  </si>
  <si>
    <t>Mt.Itasca</t>
  </si>
  <si>
    <t>Roberts,  Wynn</t>
  </si>
  <si>
    <t>USBA</t>
  </si>
  <si>
    <t>Kinney, Nigel</t>
  </si>
  <si>
    <t>Leach, Kirk</t>
  </si>
  <si>
    <t>College of St.Scholastica</t>
  </si>
  <si>
    <t>Currier, Russel</t>
  </si>
  <si>
    <t>Campbell, Dan</t>
  </si>
  <si>
    <t>Minnesota Biathlon</t>
  </si>
  <si>
    <t>Downs, Jesse</t>
  </si>
  <si>
    <t>WCAP</t>
  </si>
  <si>
    <t>Nordgren, Leif</t>
  </si>
  <si>
    <t>Maynard, Marty</t>
  </si>
  <si>
    <t>Western NY Biathlon</t>
  </si>
  <si>
    <t>Hettenbaugh, Jason</t>
  </si>
  <si>
    <t>Rochester Nordic Racing</t>
  </si>
  <si>
    <t>Hall, Zachary</t>
  </si>
  <si>
    <t>Gibson, Michael</t>
  </si>
  <si>
    <t>Bowler, Bill</t>
  </si>
  <si>
    <t>US B Team/MWSC</t>
  </si>
  <si>
    <t>Cordell, Samuel</t>
  </si>
  <si>
    <t>Bend Endurance Academy</t>
  </si>
  <si>
    <t>ghost</t>
  </si>
  <si>
    <t>W</t>
  </si>
  <si>
    <t>Wygant, Jennifer</t>
  </si>
  <si>
    <t>USBA/WCAP</t>
  </si>
  <si>
    <t>Dunklee, Susan</t>
  </si>
  <si>
    <t>Colliander, Tracy</t>
  </si>
  <si>
    <t>WJ</t>
  </si>
  <si>
    <t>McNamee, Hilary</t>
  </si>
  <si>
    <t>Malcolm, Corrine</t>
  </si>
  <si>
    <t>Boutot, Grace</t>
  </si>
  <si>
    <t>Byrne, Addie</t>
  </si>
  <si>
    <t>Bramante, Carolyn</t>
  </si>
  <si>
    <t>USBA/Go! Training</t>
  </si>
  <si>
    <t>Dreissigacker, Hannah</t>
  </si>
  <si>
    <t>Craftsbury Green Racing Project</t>
  </si>
  <si>
    <t>Spector, Laura</t>
  </si>
  <si>
    <t>Chamberlain, BethAnn</t>
  </si>
  <si>
    <t>Howe, Katrina</t>
  </si>
  <si>
    <t>Cook, Annelies</t>
  </si>
  <si>
    <t>MY</t>
  </si>
  <si>
    <t>Humphries, Sam</t>
  </si>
  <si>
    <t>Rupert, Eric</t>
  </si>
  <si>
    <t>Duluth/Esko</t>
  </si>
  <si>
    <t>Doherty, Sean</t>
  </si>
  <si>
    <t>Conway New Hampshire</t>
  </si>
  <si>
    <t>Proell, Nick</t>
  </si>
  <si>
    <t>NNW/St.Cloud</t>
  </si>
  <si>
    <t>Roberts, Conrad</t>
  </si>
  <si>
    <t>NNW/BL</t>
  </si>
  <si>
    <t>Scott, Cody</t>
  </si>
  <si>
    <t>Minnesota Twin Cities</t>
  </si>
  <si>
    <t>Coleman, Matty</t>
  </si>
  <si>
    <t>Smith, Casey</t>
  </si>
  <si>
    <t>Neil, Eliot</t>
  </si>
  <si>
    <t>Hadrits, Ty</t>
  </si>
  <si>
    <t>NNW</t>
  </si>
  <si>
    <t>Dreissigacker, Ethan</t>
  </si>
  <si>
    <t>EABC/Craftsbury</t>
  </si>
  <si>
    <t>Goessling, Raleigh</t>
  </si>
  <si>
    <t>Greenwald, Ben</t>
  </si>
  <si>
    <t>Baker, Zean</t>
  </si>
  <si>
    <t>Le Duc, Marc</t>
  </si>
  <si>
    <t>WY</t>
  </si>
  <si>
    <t>Mayo, Andrea</t>
  </si>
  <si>
    <t>Ruzich, Jenna</t>
  </si>
  <si>
    <t>Hynes, Silke</t>
  </si>
  <si>
    <t>Lake Placid Biathlon Club</t>
  </si>
  <si>
    <t>Frisbie, Danika</t>
  </si>
  <si>
    <t>Vermont Collegiate Biathlon</t>
  </si>
  <si>
    <t>Kjorlien, Kelly</t>
  </si>
  <si>
    <t xml:space="preserve">Mt.Itasca </t>
  </si>
  <si>
    <t>Snyder, Afton</t>
  </si>
  <si>
    <t>Roberts, Kelci</t>
  </si>
  <si>
    <t>Wonders, Mackenzie</t>
  </si>
  <si>
    <t>Cresap, Sarah</t>
  </si>
  <si>
    <t>Anchorage</t>
  </si>
  <si>
    <t>MV</t>
  </si>
  <si>
    <t>Quinlan, Bill</t>
  </si>
  <si>
    <t>Colorado Biathlon</t>
  </si>
  <si>
    <t>Hynes, Jeremiah</t>
  </si>
  <si>
    <t>Biathlon Ontario</t>
  </si>
  <si>
    <t>Chouinard, Lou</t>
  </si>
  <si>
    <t>B</t>
  </si>
  <si>
    <t>Fairbanks, Joe</t>
  </si>
  <si>
    <t>Merhar, CJ</t>
  </si>
  <si>
    <t>NNW/Bemidji</t>
  </si>
  <si>
    <t>Fairbanks, Ethan</t>
  </si>
  <si>
    <t>Israel, Luke</t>
  </si>
  <si>
    <t>US Air Force</t>
  </si>
  <si>
    <t>Methow Valley Biathlon</t>
  </si>
  <si>
    <t>US Biathlon World Team Trials</t>
  </si>
  <si>
    <t>PRELIMINARY  RESULTS</t>
  </si>
  <si>
    <t>PURSUIT  COMPETITION</t>
  </si>
  <si>
    <t>VETERAN MEN'S 10 km PURSUIT COMPETITION</t>
  </si>
  <si>
    <t>15-16 Years Old</t>
  </si>
  <si>
    <t>BOY'S 7.5 km PURSUIT COMPETITION</t>
  </si>
  <si>
    <t>G</t>
  </si>
  <si>
    <t>Lucca, Caroline</t>
  </si>
  <si>
    <t>GIRL'S 7.5 km PURSUIT COMPETITION</t>
  </si>
  <si>
    <t>#16 did an extra penalty loop</t>
  </si>
  <si>
    <t>#27 did an extra penalty loop</t>
  </si>
  <si>
    <t>BOYS</t>
  </si>
  <si>
    <t>GIRLS</t>
  </si>
  <si>
    <t>TECHNICAL DELIGATE: Piotr Bednarski</t>
  </si>
  <si>
    <t>COMPETITION CHIEF: Vladimir Cervenka</t>
  </si>
  <si>
    <t>JURY: Piotr Bednarski, Vlad Cervenka, Gary Colliander, Travis Voyer, Sarah Lehto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</si>
</sst>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:ss.0"/>
    <numFmt numFmtId="166" formatCode="hh:mm:ss.0"/>
    <numFmt numFmtId="167" formatCode="[$-409]dddd\,\ mmmm\ dd\,\ yyyy"/>
    <numFmt numFmtId="168" formatCode="[$-409]mmmm\ d\,\ yyyy;@"/>
    <numFmt numFmtId="169" formatCode="m/d/yy;@"/>
    <numFmt numFmtId="170" formatCode="0.0%"/>
    <numFmt numFmtId="171" formatCode="0.000%"/>
    <numFmt numFmtId="172" formatCode="0.0000%"/>
  </numFmts>
  <fonts count="5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0" fontId="0" fillId="0" borderId="0" xfId="59" applyNumberFormat="1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9" fontId="0" fillId="0" borderId="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1" fontId="0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68" fontId="7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left" vertical="center"/>
    </xf>
    <xf numFmtId="21" fontId="0" fillId="0" borderId="13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21" fontId="0" fillId="0" borderId="14" xfId="0" applyNumberFormat="1" applyFont="1" applyBorder="1" applyAlignment="1">
      <alignment horizontal="center"/>
    </xf>
    <xf numFmtId="165" fontId="0" fillId="33" borderId="0" xfId="0" applyNumberFormat="1" applyFill="1" applyAlignment="1">
      <alignment horizontal="center"/>
    </xf>
    <xf numFmtId="165" fontId="4" fillId="33" borderId="0" xfId="0" applyNumberFormat="1" applyFont="1" applyFill="1" applyAlignment="1">
      <alignment horizontal="center"/>
    </xf>
    <xf numFmtId="0" fontId="51" fillId="0" borderId="15" xfId="0" applyFont="1" applyBorder="1" applyAlignment="1">
      <alignment/>
    </xf>
    <xf numFmtId="0" fontId="51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1" fontId="0" fillId="0" borderId="16" xfId="0" applyNumberFormat="1" applyFont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21" fontId="0" fillId="0" borderId="16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16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7" fontId="7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51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161925</xdr:rowOff>
    </xdr:from>
    <xdr:to>
      <xdr:col>13</xdr:col>
      <xdr:colOff>238125</xdr:colOff>
      <xdr:row>2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4292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180975</xdr:rowOff>
    </xdr:from>
    <xdr:to>
      <xdr:col>2</xdr:col>
      <xdr:colOff>581025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61975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152400</xdr:rowOff>
    </xdr:from>
    <xdr:to>
      <xdr:col>7</xdr:col>
      <xdr:colOff>28575</xdr:colOff>
      <xdr:row>48</xdr:row>
      <xdr:rowOff>28575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53225"/>
          <a:ext cx="3800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152400</xdr:rowOff>
    </xdr:from>
    <xdr:to>
      <xdr:col>7</xdr:col>
      <xdr:colOff>28575</xdr:colOff>
      <xdr:row>48</xdr:row>
      <xdr:rowOff>28575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53225"/>
          <a:ext cx="3800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9525</xdr:rowOff>
    </xdr:from>
    <xdr:to>
      <xdr:col>2</xdr:col>
      <xdr:colOff>809625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28600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0</xdr:row>
      <xdr:rowOff>209550</xdr:rowOff>
    </xdr:from>
    <xdr:to>
      <xdr:col>10</xdr:col>
      <xdr:colOff>133350</xdr:colOff>
      <xdr:row>3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9550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95250</xdr:rowOff>
    </xdr:from>
    <xdr:to>
      <xdr:col>7</xdr:col>
      <xdr:colOff>28575</xdr:colOff>
      <xdr:row>47</xdr:row>
      <xdr:rowOff>133350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96075"/>
          <a:ext cx="3686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123825</xdr:rowOff>
    </xdr:from>
    <xdr:to>
      <xdr:col>7</xdr:col>
      <xdr:colOff>28575</xdr:colOff>
      <xdr:row>48</xdr:row>
      <xdr:rowOff>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24650"/>
          <a:ext cx="37814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133350</xdr:rowOff>
    </xdr:from>
    <xdr:to>
      <xdr:col>7</xdr:col>
      <xdr:colOff>28575</xdr:colOff>
      <xdr:row>48</xdr:row>
      <xdr:rowOff>9525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34175"/>
          <a:ext cx="3686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133350</xdr:rowOff>
    </xdr:from>
    <xdr:to>
      <xdr:col>7</xdr:col>
      <xdr:colOff>28575</xdr:colOff>
      <xdr:row>48</xdr:row>
      <xdr:rowOff>9525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34175"/>
          <a:ext cx="4067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104775</xdr:rowOff>
    </xdr:from>
    <xdr:to>
      <xdr:col>7</xdr:col>
      <xdr:colOff>28575</xdr:colOff>
      <xdr:row>47</xdr:row>
      <xdr:rowOff>142875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05600"/>
          <a:ext cx="3800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152400</xdr:rowOff>
    </xdr:from>
    <xdr:to>
      <xdr:col>7</xdr:col>
      <xdr:colOff>28575</xdr:colOff>
      <xdr:row>48</xdr:row>
      <xdr:rowOff>28575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53225"/>
          <a:ext cx="3800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133350</xdr:rowOff>
    </xdr:from>
    <xdr:to>
      <xdr:col>7</xdr:col>
      <xdr:colOff>28575</xdr:colOff>
      <xdr:row>48</xdr:row>
      <xdr:rowOff>9525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734175"/>
          <a:ext cx="3686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2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7.28125" style="0" customWidth="1"/>
    <col min="2" max="2" width="3.7109375" style="0" customWidth="1"/>
    <col min="3" max="3" width="20.8515625" style="0" customWidth="1"/>
    <col min="4" max="4" width="8.421875" style="0" customWidth="1"/>
    <col min="5" max="5" width="8.140625" style="0" customWidth="1"/>
    <col min="6" max="8" width="7.28125" style="0" customWidth="1"/>
    <col min="9" max="9" width="3.00390625" style="0" customWidth="1"/>
    <col min="10" max="10" width="1.57421875" style="0" customWidth="1"/>
    <col min="11" max="11" width="2.28125" style="0" customWidth="1"/>
    <col min="12" max="12" width="3.421875" style="0" customWidth="1"/>
    <col min="13" max="13" width="5.00390625" style="0" customWidth="1"/>
    <col min="14" max="14" width="7.28125" style="0" customWidth="1"/>
  </cols>
  <sheetData>
    <row r="1" spans="1:14" s="20" customFormat="1" ht="30" customHeight="1">
      <c r="A1" s="130" t="s">
        <v>173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20" customFormat="1" ht="30.75" customHeight="1">
      <c r="A2" s="128">
        <v>40167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20" customFormat="1" ht="30.75" customHeight="1">
      <c r="A3" s="129" t="s">
        <v>175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s="20" customFormat="1" ht="30.75" customHeight="1">
      <c r="A4" s="129" t="s">
        <v>174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2.75">
      <c r="A5" s="59" t="s">
        <v>41</v>
      </c>
      <c r="B5" s="17"/>
      <c r="C5" s="16"/>
      <c r="D5" s="16"/>
      <c r="E5" s="18"/>
      <c r="F5" s="19"/>
      <c r="G5" s="19"/>
      <c r="H5" s="19"/>
      <c r="I5" s="19"/>
      <c r="J5" s="19"/>
      <c r="K5" s="19"/>
      <c r="L5" s="16"/>
      <c r="M5" s="16"/>
      <c r="N5" s="60" t="s">
        <v>42</v>
      </c>
    </row>
    <row r="8" ht="12.75">
      <c r="E8" s="3"/>
    </row>
    <row r="9" ht="12.75">
      <c r="C9" s="14" t="s">
        <v>19</v>
      </c>
    </row>
    <row r="10" spans="2:8" ht="12.75">
      <c r="B10" s="11"/>
      <c r="C10" s="14" t="s">
        <v>32</v>
      </c>
      <c r="D10" s="12" t="s">
        <v>18</v>
      </c>
      <c r="E10" s="12" t="s">
        <v>10</v>
      </c>
      <c r="F10" s="12" t="s">
        <v>12</v>
      </c>
      <c r="G10" s="12" t="s">
        <v>13</v>
      </c>
      <c r="H10" s="12" t="s">
        <v>14</v>
      </c>
    </row>
    <row r="11" spans="3:8" ht="12.75">
      <c r="C11" t="s">
        <v>15</v>
      </c>
      <c r="D11" s="21">
        <v>9</v>
      </c>
      <c r="E11" s="21">
        <v>9</v>
      </c>
      <c r="F11" s="4"/>
      <c r="G11" s="4"/>
      <c r="H11" s="4"/>
    </row>
    <row r="12" spans="3:8" ht="12.75">
      <c r="C12" t="s">
        <v>17</v>
      </c>
      <c r="D12" s="21">
        <v>4</v>
      </c>
      <c r="E12" s="21">
        <v>4</v>
      </c>
      <c r="F12" s="4"/>
      <c r="G12" s="4"/>
      <c r="H12" s="4"/>
    </row>
    <row r="13" spans="3:8" ht="12.75">
      <c r="C13" t="s">
        <v>11</v>
      </c>
      <c r="D13" s="21">
        <v>18</v>
      </c>
      <c r="E13" s="21">
        <v>18</v>
      </c>
      <c r="F13" s="4"/>
      <c r="G13" s="4"/>
      <c r="H13" s="4"/>
    </row>
    <row r="14" spans="3:8" ht="12.75">
      <c r="C14" t="s">
        <v>16</v>
      </c>
      <c r="D14" s="21">
        <v>4</v>
      </c>
      <c r="E14" s="21">
        <v>4</v>
      </c>
      <c r="F14" s="4"/>
      <c r="G14" s="4"/>
      <c r="H14" s="4"/>
    </row>
    <row r="15" spans="3:8" ht="12.75">
      <c r="C15" t="s">
        <v>30</v>
      </c>
      <c r="D15" s="21">
        <v>15</v>
      </c>
      <c r="E15" s="21">
        <v>15</v>
      </c>
      <c r="F15" s="4"/>
      <c r="G15" s="4"/>
      <c r="H15" s="4"/>
    </row>
    <row r="16" spans="3:8" ht="12.75">
      <c r="C16" t="s">
        <v>31</v>
      </c>
      <c r="D16" s="21">
        <v>9</v>
      </c>
      <c r="E16" s="21">
        <v>9</v>
      </c>
      <c r="F16" s="4"/>
      <c r="G16" s="4"/>
      <c r="H16" s="4"/>
    </row>
    <row r="17" spans="3:8" ht="12.75">
      <c r="C17" t="s">
        <v>64</v>
      </c>
      <c r="D17" s="21">
        <v>3</v>
      </c>
      <c r="E17" s="21">
        <v>3</v>
      </c>
      <c r="F17" s="4"/>
      <c r="G17" s="4"/>
      <c r="H17" s="4"/>
    </row>
    <row r="18" spans="3:8" ht="12.75">
      <c r="C18" t="s">
        <v>184</v>
      </c>
      <c r="D18" s="21">
        <v>4</v>
      </c>
      <c r="E18" s="21">
        <v>4</v>
      </c>
      <c r="F18" s="4"/>
      <c r="G18" s="4"/>
      <c r="H18" s="4"/>
    </row>
    <row r="19" spans="3:8" ht="12.75">
      <c r="C19" t="s">
        <v>185</v>
      </c>
      <c r="D19" s="21">
        <v>1</v>
      </c>
      <c r="E19" s="21">
        <v>1</v>
      </c>
      <c r="F19" s="4"/>
      <c r="G19" s="4"/>
      <c r="H19" s="4"/>
    </row>
    <row r="20" spans="3:8" ht="12.75">
      <c r="C20" s="2" t="s">
        <v>26</v>
      </c>
      <c r="D20" s="22">
        <f>SUM(D11:D19)</f>
        <v>67</v>
      </c>
      <c r="E20" s="22">
        <f>SUM(E11:E19)</f>
        <v>67</v>
      </c>
      <c r="F20" s="5">
        <f>SUM(F11:F19)</f>
        <v>0</v>
      </c>
      <c r="G20" s="5">
        <f>SUM(G11:G19)</f>
        <v>0</v>
      </c>
      <c r="H20" s="5">
        <f>SUM(H11:H19)</f>
        <v>0</v>
      </c>
    </row>
    <row r="22" ht="12.75">
      <c r="C22" s="2"/>
    </row>
    <row r="23" spans="3:8" ht="12.75">
      <c r="C23" s="14" t="s">
        <v>29</v>
      </c>
      <c r="D23" s="13">
        <v>0.4166666666666667</v>
      </c>
      <c r="E23" s="13">
        <v>0.4583333333333333</v>
      </c>
      <c r="F23" s="13">
        <v>0.5</v>
      </c>
      <c r="G23" s="13">
        <v>0.5416666666666666</v>
      </c>
      <c r="H23" s="13">
        <v>0.5833333333333334</v>
      </c>
    </row>
    <row r="24" spans="3:8" ht="12.75">
      <c r="C24" t="s">
        <v>20</v>
      </c>
      <c r="D24" s="4"/>
      <c r="E24" s="4"/>
      <c r="F24" s="4"/>
      <c r="G24" s="4"/>
      <c r="H24" s="4"/>
    </row>
    <row r="25" spans="3:8" ht="12.75">
      <c r="C25" t="s">
        <v>21</v>
      </c>
      <c r="D25" s="4"/>
      <c r="E25" s="4"/>
      <c r="F25" s="4"/>
      <c r="G25" s="4"/>
      <c r="H25" s="4"/>
    </row>
    <row r="26" spans="3:8" ht="12.75">
      <c r="C26" t="s">
        <v>22</v>
      </c>
      <c r="D26" s="4"/>
      <c r="E26" s="4"/>
      <c r="F26" s="4"/>
      <c r="G26" s="4"/>
      <c r="H26" s="4"/>
    </row>
    <row r="27" spans="3:8" ht="12.75">
      <c r="C27" t="s">
        <v>23</v>
      </c>
      <c r="D27" s="4"/>
      <c r="E27" s="4"/>
      <c r="F27" s="4"/>
      <c r="G27" s="4"/>
      <c r="H27" s="4"/>
    </row>
    <row r="28" spans="3:8" ht="12.75">
      <c r="C28" t="s">
        <v>24</v>
      </c>
      <c r="D28" s="4"/>
      <c r="E28" s="4"/>
      <c r="F28" s="4"/>
      <c r="G28" s="4"/>
      <c r="H28" s="4"/>
    </row>
    <row r="31" ht="12.75">
      <c r="C31" s="14" t="s">
        <v>25</v>
      </c>
    </row>
    <row r="32" spans="3:7" ht="12.75">
      <c r="C32" t="s">
        <v>186</v>
      </c>
      <c r="G32" t="s">
        <v>187</v>
      </c>
    </row>
    <row r="34" ht="12.75">
      <c r="C34" t="s">
        <v>188</v>
      </c>
    </row>
    <row r="40" spans="3:11" ht="12.75">
      <c r="C40" s="23" t="s">
        <v>27</v>
      </c>
      <c r="D40" s="23"/>
      <c r="E40" s="15"/>
      <c r="F40" s="15"/>
      <c r="G40" s="15"/>
      <c r="H40" s="15"/>
      <c r="I40" s="15"/>
      <c r="J40" s="23"/>
      <c r="K40" s="23"/>
    </row>
    <row r="42" spans="3:11" ht="12.75">
      <c r="C42" s="23" t="s">
        <v>28</v>
      </c>
      <c r="D42" s="23"/>
      <c r="E42" s="23"/>
      <c r="F42" s="23"/>
      <c r="G42" s="23"/>
      <c r="H42" s="23"/>
      <c r="I42" s="23"/>
      <c r="J42" s="23"/>
      <c r="K42" s="23"/>
    </row>
  </sheetData>
  <sheetProtection/>
  <mergeCells count="4">
    <mergeCell ref="A2:N2"/>
    <mergeCell ref="A3:N3"/>
    <mergeCell ref="A4:N4"/>
    <mergeCell ref="A1:N1"/>
  </mergeCells>
  <printOptions/>
  <pageMargins left="0.75" right="0.75" top="1" bottom="1" header="0.5" footer="0.5"/>
  <pageSetup fitToHeight="1" fitToWidth="1" horizontalDpi="300" verticalDpi="300" orientation="portrait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V76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2.57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57421875" style="4" customWidth="1"/>
    <col min="15" max="15" width="9.7109375" style="39" customWidth="1"/>
    <col min="16" max="16" width="9.7109375" style="4" customWidth="1"/>
    <col min="17" max="17" width="9.7109375" style="48" customWidth="1"/>
    <col min="18" max="19" width="9.7109375" style="0" customWidth="1"/>
  </cols>
  <sheetData>
    <row r="1" spans="1:17" s="20" customFormat="1" ht="30" customHeight="1">
      <c r="A1" s="130" t="str">
        <f>COVER!A1</f>
        <v>US Biathlon World Team Trials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31"/>
      <c r="Q1" s="47"/>
    </row>
    <row r="2" spans="1:17" s="20" customFormat="1" ht="30.75" customHeight="1">
      <c r="A2" s="132">
        <f>COVER!A2</f>
        <v>40167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31"/>
      <c r="Q2" s="47"/>
    </row>
    <row r="3" spans="1:17" s="16" customFormat="1" ht="15" customHeight="1">
      <c r="A3" s="133" t="s">
        <v>176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9"/>
      <c r="Q3" s="48"/>
    </row>
    <row r="4" spans="1:17" s="16" customFormat="1" ht="23.25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8"/>
    </row>
    <row r="5" spans="1:15" ht="12.75">
      <c r="A5" s="44" t="str">
        <f>COVER!A5</f>
        <v>Coleraine, MN</v>
      </c>
      <c r="B5" s="38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Biathlon Association</v>
      </c>
    </row>
    <row r="6" ht="12.75">
      <c r="C6" s="2"/>
    </row>
    <row r="7" spans="1:19" s="14" customFormat="1" ht="12.75">
      <c r="A7" s="32" t="s">
        <v>8</v>
      </c>
      <c r="B7" s="32" t="s">
        <v>9</v>
      </c>
      <c r="C7" s="14" t="s">
        <v>0</v>
      </c>
      <c r="D7" s="55" t="s">
        <v>40</v>
      </c>
      <c r="E7" s="33" t="s">
        <v>35</v>
      </c>
      <c r="F7" s="34" t="s">
        <v>1</v>
      </c>
      <c r="G7" s="35" t="s">
        <v>3</v>
      </c>
      <c r="H7" s="35" t="s">
        <v>3</v>
      </c>
      <c r="I7" s="35" t="s">
        <v>4</v>
      </c>
      <c r="J7" s="35" t="s">
        <v>4</v>
      </c>
      <c r="K7" s="32" t="s">
        <v>2</v>
      </c>
      <c r="L7" s="113" t="s">
        <v>5</v>
      </c>
      <c r="M7" s="37" t="s">
        <v>6</v>
      </c>
      <c r="N7" s="32" t="s">
        <v>7</v>
      </c>
      <c r="O7" s="40" t="s">
        <v>33</v>
      </c>
      <c r="P7" s="32" t="s">
        <v>9</v>
      </c>
      <c r="Q7" s="50" t="s">
        <v>34</v>
      </c>
      <c r="S7" s="14" t="s">
        <v>36</v>
      </c>
    </row>
    <row r="8" spans="1:19" ht="12.75" customHeight="1">
      <c r="A8" s="4">
        <v>1</v>
      </c>
      <c r="B8" s="30">
        <v>64</v>
      </c>
      <c r="C8" s="139" t="s">
        <v>160</v>
      </c>
      <c r="D8" s="139" t="s">
        <v>161</v>
      </c>
      <c r="E8" s="140">
        <v>0.496527777777778</v>
      </c>
      <c r="G8" s="19">
        <v>4</v>
      </c>
      <c r="H8" s="19">
        <v>2</v>
      </c>
      <c r="I8" s="19">
        <v>1</v>
      </c>
      <c r="J8" s="19">
        <v>2</v>
      </c>
      <c r="K8" s="4">
        <f>IF(ISBLANK(G8),"",G8+H8+I8+J8)</f>
        <v>9</v>
      </c>
      <c r="L8" s="112">
        <f>IF(Q8&gt;0,Q8-E8,"")</f>
        <v>0.031427083333333106</v>
      </c>
      <c r="M8" s="10">
        <f>IF(Q8&gt;0,L8-L$8,"")</f>
        <v>0</v>
      </c>
      <c r="N8" s="4">
        <f>IF(Q8&gt;0,S8,"")</f>
        <v>50</v>
      </c>
      <c r="O8" s="39">
        <f>IF(Q8&gt;0,2-(L8/((L$8+L$9+L$10)/3)),"")</f>
        <v>1.1104571166488313</v>
      </c>
      <c r="P8" s="4">
        <f>B8</f>
        <v>64</v>
      </c>
      <c r="Q8" s="48">
        <v>0.5279548611111111</v>
      </c>
      <c r="S8" s="4">
        <v>50</v>
      </c>
    </row>
    <row r="9" spans="1:19" ht="12.75" customHeight="1">
      <c r="A9" s="4">
        <v>2</v>
      </c>
      <c r="B9" s="30">
        <v>65</v>
      </c>
      <c r="C9" s="139" t="s">
        <v>164</v>
      </c>
      <c r="D9" s="139" t="s">
        <v>89</v>
      </c>
      <c r="E9" s="140">
        <v>0.496875</v>
      </c>
      <c r="G9" s="19">
        <v>2</v>
      </c>
      <c r="H9" s="19">
        <v>2</v>
      </c>
      <c r="I9" s="19">
        <v>2</v>
      </c>
      <c r="J9" s="19">
        <v>2</v>
      </c>
      <c r="K9" s="4">
        <f>IF(ISBLANK(G9),"",G9+H9+I9+J9)</f>
        <v>8</v>
      </c>
      <c r="L9" s="112">
        <f>IF(Q9&gt;0,Q9-E9,"")</f>
        <v>0.034599537037037054</v>
      </c>
      <c r="M9" s="10">
        <f>IF(Q9&gt;0,L9-L$8,"")</f>
        <v>0.003172453703703948</v>
      </c>
      <c r="N9" s="4">
        <f>IF(Q9&gt;0,S9,"")</f>
        <v>46</v>
      </c>
      <c r="O9" s="39">
        <f>IF(Q9&gt;0,2-(L9/((L$8+L$9+L$10)/3)),"")</f>
        <v>1.0206608862777578</v>
      </c>
      <c r="P9" s="4">
        <f>B9</f>
        <v>65</v>
      </c>
      <c r="Q9" s="48">
        <v>0.5314745370370371</v>
      </c>
      <c r="S9" s="4">
        <v>46</v>
      </c>
    </row>
    <row r="10" spans="1:19" ht="12.75" customHeight="1">
      <c r="A10" s="4">
        <v>3</v>
      </c>
      <c r="B10" s="30">
        <v>63</v>
      </c>
      <c r="C10" s="139" t="s">
        <v>162</v>
      </c>
      <c r="D10" s="139" t="s">
        <v>163</v>
      </c>
      <c r="E10" s="140">
        <v>0.496180555555556</v>
      </c>
      <c r="G10" s="19">
        <v>3</v>
      </c>
      <c r="H10" s="19">
        <v>1</v>
      </c>
      <c r="I10" s="19">
        <v>5</v>
      </c>
      <c r="J10" s="19">
        <v>3</v>
      </c>
      <c r="K10" s="4">
        <f>IF(ISBLANK(G10),"",G10+H10+I10+J10)</f>
        <v>12</v>
      </c>
      <c r="L10" s="112">
        <f>IF(Q10&gt;0,Q10-E10,"")</f>
        <v>0.03996180555555512</v>
      </c>
      <c r="M10" s="10">
        <f>IF(Q10&gt;0,L10-L$8,"")</f>
        <v>0.008534722222222013</v>
      </c>
      <c r="N10" s="4">
        <f>IF(Q10&gt;0,S10,"")</f>
        <v>43</v>
      </c>
      <c r="O10" s="39">
        <f>IF(Q10&gt;0,2-(L10/((L$8+L$9+L$10)/3)),"")</f>
        <v>0.8688819970734105</v>
      </c>
      <c r="P10" s="4">
        <f>B10</f>
        <v>63</v>
      </c>
      <c r="Q10" s="48">
        <v>0.5361423611111111</v>
      </c>
      <c r="S10" s="4">
        <v>43</v>
      </c>
    </row>
    <row r="11" spans="2:19" ht="12.75" customHeight="1">
      <c r="B11" s="30"/>
      <c r="C11" s="73"/>
      <c r="D11" s="73"/>
      <c r="E11" s="105"/>
      <c r="K11" s="4">
        <f aca="true" t="shared" si="0" ref="K8:K13">IF(ISBLANK(G11),"",G11+H11+I11+J11)</f>
      </c>
      <c r="L11" s="27">
        <f aca="true" t="shared" si="1" ref="L8:L13">IF(Q11&gt;0,Q11-E11,"")</f>
      </c>
      <c r="M11" s="10">
        <f aca="true" t="shared" si="2" ref="M8:M13">IF(Q11&gt;0,L11-L$8,"")</f>
      </c>
      <c r="N11" s="4">
        <f aca="true" t="shared" si="3" ref="N8:N13">IF(Q11&gt;0,S11,"")</f>
      </c>
      <c r="O11" s="39">
        <f aca="true" t="shared" si="4" ref="O8:O13">IF(Q11&gt;0,2-(L11/((L$8+L$9+L$10)/3)),"")</f>
      </c>
      <c r="S11" s="4">
        <v>40</v>
      </c>
    </row>
    <row r="12" spans="2:19" ht="12.75" customHeight="1">
      <c r="B12" s="30"/>
      <c r="C12" s="72"/>
      <c r="D12" s="72"/>
      <c r="E12" s="105"/>
      <c r="K12" s="4">
        <f t="shared" si="0"/>
      </c>
      <c r="L12" s="27">
        <f t="shared" si="1"/>
      </c>
      <c r="M12" s="10">
        <f t="shared" si="2"/>
      </c>
      <c r="N12" s="4">
        <f t="shared" si="3"/>
      </c>
      <c r="O12" s="39">
        <f t="shared" si="4"/>
      </c>
      <c r="S12" s="4">
        <v>37</v>
      </c>
    </row>
    <row r="13" spans="2:19" ht="12.75" customHeight="1">
      <c r="B13" s="30"/>
      <c r="C13" s="61"/>
      <c r="D13" s="61"/>
      <c r="E13" s="105"/>
      <c r="K13" s="4">
        <f t="shared" si="0"/>
      </c>
      <c r="L13" s="27">
        <f t="shared" si="1"/>
      </c>
      <c r="M13" s="10">
        <f t="shared" si="2"/>
      </c>
      <c r="N13" s="4">
        <f t="shared" si="3"/>
      </c>
      <c r="O13" s="39">
        <f t="shared" si="4"/>
      </c>
      <c r="S13" s="4">
        <v>34</v>
      </c>
    </row>
    <row r="14" spans="2:19" ht="12.75" customHeight="1">
      <c r="B14" s="4"/>
      <c r="C14" s="41"/>
      <c r="D14" s="56"/>
      <c r="L14" s="26">
        <f aca="true" t="shared" si="5" ref="L14:L27">IF(Q14&gt;0,Q14-E14,"")</f>
      </c>
      <c r="M14" s="10">
        <f aca="true" t="shared" si="6" ref="M14:M27">IF(Q14&gt;0,L14-L$8,"")</f>
      </c>
      <c r="N14" s="4">
        <f aca="true" t="shared" si="7" ref="N14:N27">IF(Q14&gt;0,S14,"")</f>
      </c>
      <c r="O14" s="39">
        <f aca="true" t="shared" si="8" ref="O14:O27">IF(Q14&gt;0,2-(L14/((L$8+L$9+L$10)/3)),"")</f>
      </c>
      <c r="S14" s="4">
        <v>32</v>
      </c>
    </row>
    <row r="15" spans="2:19" ht="12.75" customHeight="1">
      <c r="B15" s="4"/>
      <c r="C15" s="41"/>
      <c r="D15" s="56"/>
      <c r="L15" s="26">
        <f t="shared" si="5"/>
      </c>
      <c r="M15" s="10">
        <f t="shared" si="6"/>
      </c>
      <c r="N15" s="4">
        <f t="shared" si="7"/>
      </c>
      <c r="O15" s="39">
        <f t="shared" si="8"/>
      </c>
      <c r="S15" s="4">
        <v>30</v>
      </c>
    </row>
    <row r="16" spans="2:19" ht="12.75" customHeight="1">
      <c r="B16" s="4"/>
      <c r="C16" s="41"/>
      <c r="D16" s="56"/>
      <c r="L16" s="26">
        <f t="shared" si="5"/>
      </c>
      <c r="M16" s="10">
        <f t="shared" si="6"/>
      </c>
      <c r="N16" s="4">
        <f t="shared" si="7"/>
      </c>
      <c r="O16" s="39">
        <f t="shared" si="8"/>
      </c>
      <c r="S16" s="4">
        <v>28</v>
      </c>
    </row>
    <row r="17" spans="2:19" ht="12.75" customHeight="1">
      <c r="B17" s="4"/>
      <c r="C17" s="41"/>
      <c r="D17" s="56"/>
      <c r="L17" s="26">
        <f t="shared" si="5"/>
      </c>
      <c r="M17" s="10">
        <f t="shared" si="6"/>
      </c>
      <c r="N17" s="4">
        <f t="shared" si="7"/>
      </c>
      <c r="O17" s="39">
        <f t="shared" si="8"/>
      </c>
      <c r="S17" s="4">
        <v>26</v>
      </c>
    </row>
    <row r="18" spans="2:19" ht="12.75" customHeight="1">
      <c r="B18" s="4"/>
      <c r="C18" s="41"/>
      <c r="D18" s="56"/>
      <c r="L18" s="26">
        <f t="shared" si="5"/>
      </c>
      <c r="M18" s="10">
        <f t="shared" si="6"/>
      </c>
      <c r="N18" s="4">
        <f t="shared" si="7"/>
      </c>
      <c r="O18" s="39">
        <f t="shared" si="8"/>
      </c>
      <c r="S18" s="4">
        <v>24</v>
      </c>
    </row>
    <row r="19" spans="2:19" ht="12.75" customHeight="1">
      <c r="B19" s="4"/>
      <c r="C19" s="41"/>
      <c r="D19" s="56"/>
      <c r="L19" s="26">
        <f t="shared" si="5"/>
      </c>
      <c r="M19" s="10">
        <f t="shared" si="6"/>
      </c>
      <c r="N19" s="4">
        <f t="shared" si="7"/>
      </c>
      <c r="O19" s="39">
        <f t="shared" si="8"/>
      </c>
      <c r="S19" s="4">
        <v>22</v>
      </c>
    </row>
    <row r="20" spans="2:19" ht="12.75" customHeight="1">
      <c r="B20" s="4"/>
      <c r="C20" s="41"/>
      <c r="D20" s="56"/>
      <c r="L20" s="26">
        <f t="shared" si="5"/>
      </c>
      <c r="M20" s="10">
        <f t="shared" si="6"/>
      </c>
      <c r="N20" s="4">
        <f t="shared" si="7"/>
      </c>
      <c r="O20" s="39">
        <f t="shared" si="8"/>
      </c>
      <c r="S20" s="4">
        <v>20</v>
      </c>
    </row>
    <row r="21" spans="2:19" ht="12.75" customHeight="1">
      <c r="B21" s="4"/>
      <c r="C21" s="41"/>
      <c r="D21" s="56"/>
      <c r="L21" s="26">
        <f t="shared" si="5"/>
      </c>
      <c r="M21" s="10">
        <f t="shared" si="6"/>
      </c>
      <c r="N21" s="4">
        <f t="shared" si="7"/>
      </c>
      <c r="O21" s="39">
        <f t="shared" si="8"/>
      </c>
      <c r="S21" s="4">
        <v>18</v>
      </c>
    </row>
    <row r="22" spans="2:19" ht="12.75" customHeight="1">
      <c r="B22" s="4"/>
      <c r="C22" s="41"/>
      <c r="D22" s="56"/>
      <c r="L22" s="26">
        <f t="shared" si="5"/>
      </c>
      <c r="M22" s="10">
        <f t="shared" si="6"/>
      </c>
      <c r="N22" s="4">
        <f t="shared" si="7"/>
      </c>
      <c r="O22" s="39">
        <f t="shared" si="8"/>
      </c>
      <c r="S22" s="4">
        <v>16</v>
      </c>
    </row>
    <row r="23" spans="2:19" ht="12.75" customHeight="1">
      <c r="B23" s="4"/>
      <c r="C23" s="41"/>
      <c r="D23" s="56"/>
      <c r="L23" s="26">
        <f t="shared" si="5"/>
      </c>
      <c r="M23" s="10">
        <f t="shared" si="6"/>
      </c>
      <c r="N23" s="4">
        <f t="shared" si="7"/>
      </c>
      <c r="O23" s="39">
        <f t="shared" si="8"/>
      </c>
      <c r="S23" s="4">
        <v>15</v>
      </c>
    </row>
    <row r="24" spans="2:19" ht="12.75" customHeight="1">
      <c r="B24" s="4"/>
      <c r="C24" s="41"/>
      <c r="D24" s="56"/>
      <c r="L24" s="26">
        <f t="shared" si="5"/>
      </c>
      <c r="M24" s="10">
        <f t="shared" si="6"/>
      </c>
      <c r="N24" s="4">
        <f t="shared" si="7"/>
      </c>
      <c r="O24" s="39">
        <f t="shared" si="8"/>
      </c>
      <c r="S24" s="4">
        <v>14</v>
      </c>
    </row>
    <row r="25" spans="2:19" ht="12.75" customHeight="1">
      <c r="B25" s="4"/>
      <c r="C25" s="41"/>
      <c r="D25" s="56"/>
      <c r="L25" s="26">
        <f t="shared" si="5"/>
      </c>
      <c r="M25" s="10">
        <f t="shared" si="6"/>
      </c>
      <c r="N25" s="4">
        <f t="shared" si="7"/>
      </c>
      <c r="O25" s="39">
        <f t="shared" si="8"/>
      </c>
      <c r="S25" s="4">
        <v>13</v>
      </c>
    </row>
    <row r="26" spans="2:19" ht="12.75" customHeight="1">
      <c r="B26" s="4"/>
      <c r="C26" s="41"/>
      <c r="D26" s="56"/>
      <c r="L26" s="26">
        <f t="shared" si="5"/>
      </c>
      <c r="M26" s="10">
        <f t="shared" si="6"/>
      </c>
      <c r="N26" s="4">
        <f t="shared" si="7"/>
      </c>
      <c r="O26" s="39">
        <f t="shared" si="8"/>
      </c>
      <c r="S26" s="4">
        <v>12</v>
      </c>
    </row>
    <row r="27" spans="2:19" ht="12.75" customHeight="1">
      <c r="B27" s="4"/>
      <c r="C27" s="41"/>
      <c r="D27" s="56"/>
      <c r="L27" s="26">
        <f t="shared" si="5"/>
      </c>
      <c r="M27" s="10">
        <f t="shared" si="6"/>
      </c>
      <c r="N27" s="4">
        <f t="shared" si="7"/>
      </c>
      <c r="O27" s="39">
        <f t="shared" si="8"/>
      </c>
      <c r="S27" s="4">
        <v>11</v>
      </c>
    </row>
    <row r="28" spans="2:22" ht="12.75" customHeight="1">
      <c r="B28" s="4"/>
      <c r="C28" s="41"/>
      <c r="D28" s="56"/>
      <c r="S28" s="4">
        <v>10</v>
      </c>
      <c r="V28" t="s">
        <v>43</v>
      </c>
    </row>
    <row r="29" spans="2:19" ht="12.75" customHeight="1">
      <c r="B29" s="4"/>
      <c r="C29" s="41"/>
      <c r="D29" s="56"/>
      <c r="S29" s="4">
        <v>9</v>
      </c>
    </row>
    <row r="30" spans="2:19" ht="12.75" customHeight="1">
      <c r="B30" s="4"/>
      <c r="C30" s="41"/>
      <c r="D30" s="56"/>
      <c r="S30" s="4">
        <v>8</v>
      </c>
    </row>
    <row r="31" spans="2:19" ht="12.75" customHeight="1">
      <c r="B31" s="4"/>
      <c r="C31" s="41"/>
      <c r="D31" s="56"/>
      <c r="S31" s="4">
        <v>7</v>
      </c>
    </row>
    <row r="32" spans="2:19" ht="12.75" customHeight="1">
      <c r="B32" s="4"/>
      <c r="C32" s="41"/>
      <c r="D32" s="56"/>
      <c r="S32" s="4">
        <v>6</v>
      </c>
    </row>
    <row r="33" spans="2:19" ht="12.75" customHeight="1">
      <c r="B33" s="4"/>
      <c r="C33" s="41"/>
      <c r="D33" s="56"/>
      <c r="S33" s="4">
        <v>5</v>
      </c>
    </row>
    <row r="34" spans="2:19" ht="12.75" customHeight="1">
      <c r="B34" s="4"/>
      <c r="C34" s="41"/>
      <c r="D34" s="56"/>
      <c r="S34" s="4">
        <v>4</v>
      </c>
    </row>
    <row r="35" spans="2:19" ht="12.75" customHeight="1">
      <c r="B35" s="4"/>
      <c r="C35" s="41"/>
      <c r="D35" s="56"/>
      <c r="S35" s="4">
        <v>3</v>
      </c>
    </row>
    <row r="36" spans="2:19" ht="12.75" customHeight="1">
      <c r="B36" s="4"/>
      <c r="C36" s="41"/>
      <c r="D36" s="56"/>
      <c r="S36" s="4">
        <v>2</v>
      </c>
    </row>
    <row r="37" spans="2:19" ht="12.75" customHeight="1">
      <c r="B37" s="4"/>
      <c r="C37" s="41"/>
      <c r="D37" s="56"/>
      <c r="S37" s="4">
        <v>1</v>
      </c>
    </row>
    <row r="38" spans="2:4" ht="12.75">
      <c r="B38" s="4"/>
      <c r="C38" s="41"/>
      <c r="D38" s="56"/>
    </row>
    <row r="39" spans="2:4" ht="12.75">
      <c r="B39" s="4"/>
      <c r="C39" s="41"/>
      <c r="D39" s="56"/>
    </row>
    <row r="40" spans="2:4" ht="12.75">
      <c r="B40" s="4"/>
      <c r="C40" s="41"/>
      <c r="D40" s="56"/>
    </row>
    <row r="41" spans="2:4" ht="12.75">
      <c r="B41" s="4"/>
      <c r="C41" s="41"/>
      <c r="D41" s="56"/>
    </row>
    <row r="42" spans="2:4" ht="12.75">
      <c r="B42" s="4"/>
      <c r="C42" s="41"/>
      <c r="D42" s="56"/>
    </row>
    <row r="43" spans="2:4" ht="12.75">
      <c r="B43" s="4"/>
      <c r="C43" s="41"/>
      <c r="D43" s="56"/>
    </row>
    <row r="44" spans="2:3" ht="12.75">
      <c r="B44" s="4"/>
      <c r="C44" s="41"/>
    </row>
    <row r="45" spans="2:3" ht="12.75">
      <c r="B45" s="4"/>
      <c r="C45" s="41"/>
    </row>
    <row r="46" spans="2:3" ht="12.75">
      <c r="B46" s="4"/>
      <c r="C46" s="41"/>
    </row>
    <row r="47" spans="2:3" ht="12.75">
      <c r="B47" s="4"/>
      <c r="C47" s="41"/>
    </row>
    <row r="48" spans="2:3" ht="12.75">
      <c r="B48" s="4"/>
      <c r="C48" s="41"/>
    </row>
    <row r="49" spans="2:3" ht="12.75">
      <c r="B49" s="4"/>
      <c r="C49" s="41"/>
    </row>
    <row r="50" spans="2:3" ht="12.75">
      <c r="B50" s="4"/>
      <c r="C50" s="4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3" r:id="rId2"/>
  <headerFooter alignWithMargins="0">
    <oddFooter>&amp;L&amp;F &amp;A&amp;CAs of: &amp;T &amp;D&amp;RPage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50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4" customWidth="1"/>
    <col min="5" max="5" width="8.140625" style="7" bestFit="1" customWidth="1"/>
    <col min="6" max="6" width="0.13671875" style="27" customWidth="1"/>
    <col min="7" max="7" width="2.28125" style="0" bestFit="1" customWidth="1"/>
    <col min="8" max="10" width="2.28125" style="0" customWidth="1"/>
    <col min="11" max="11" width="3.7109375" style="4" customWidth="1"/>
    <col min="12" max="12" width="8.7109375" style="26" bestFit="1" customWidth="1"/>
    <col min="13" max="13" width="7.421875" style="10" bestFit="1" customWidth="1"/>
    <col min="14" max="14" width="6.57421875" style="4" customWidth="1"/>
    <col min="15" max="15" width="8.7109375" style="39" customWidth="1"/>
    <col min="16" max="16" width="8.7109375" style="4" customWidth="1"/>
    <col min="17" max="17" width="11.28125" style="48" customWidth="1"/>
    <col min="18" max="19" width="8.7109375" style="0" customWidth="1"/>
  </cols>
  <sheetData>
    <row r="1" spans="1:17" s="20" customFormat="1" ht="30" customHeight="1">
      <c r="A1" s="137" t="str">
        <f>COVER!A1</f>
        <v>US Biathlon World Team Trials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31"/>
      <c r="Q1" s="47"/>
    </row>
    <row r="2" spans="1:17" s="20" customFormat="1" ht="30.75" customHeight="1">
      <c r="A2" s="128">
        <f>COVER!A2</f>
        <v>40167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31"/>
      <c r="Q2" s="47"/>
    </row>
    <row r="3" spans="1:17" s="16" customFormat="1" ht="15" customHeight="1">
      <c r="A3" s="138" t="s">
        <v>178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9"/>
      <c r="Q3" s="48"/>
    </row>
    <row r="4" spans="1:17" s="16" customFormat="1" ht="23.25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8"/>
    </row>
    <row r="5" spans="1:15" ht="12.75">
      <c r="A5" s="44" t="str">
        <f>COVER!A5</f>
        <v>Coleraine, MN</v>
      </c>
      <c r="B5" s="5"/>
      <c r="C5" s="2"/>
      <c r="D5" s="53"/>
      <c r="E5" s="8"/>
      <c r="F5" s="28"/>
      <c r="G5" s="2"/>
      <c r="H5" s="2"/>
      <c r="I5" s="2"/>
      <c r="J5" s="2"/>
      <c r="K5" s="5"/>
      <c r="L5" s="25"/>
      <c r="M5" s="9"/>
      <c r="N5" s="5"/>
      <c r="O5" s="46" t="str">
        <f>COVER!N5</f>
        <v>Mt. Itasca Biathlon Association</v>
      </c>
    </row>
    <row r="6" ht="12.75">
      <c r="C6" s="2" t="s">
        <v>177</v>
      </c>
    </row>
    <row r="7" spans="1:19" s="14" customFormat="1" ht="12.75">
      <c r="A7" s="32" t="s">
        <v>8</v>
      </c>
      <c r="B7" s="32" t="s">
        <v>9</v>
      </c>
      <c r="C7" s="14" t="s">
        <v>0</v>
      </c>
      <c r="D7" s="55" t="s">
        <v>40</v>
      </c>
      <c r="E7" s="33" t="s">
        <v>35</v>
      </c>
      <c r="F7" s="34" t="s">
        <v>1</v>
      </c>
      <c r="G7" s="32" t="s">
        <v>3</v>
      </c>
      <c r="H7" s="32" t="s">
        <v>3</v>
      </c>
      <c r="I7" s="32" t="s">
        <v>4</v>
      </c>
      <c r="J7" s="32" t="s">
        <v>4</v>
      </c>
      <c r="K7" s="32" t="s">
        <v>2</v>
      </c>
      <c r="L7" s="113" t="s">
        <v>5</v>
      </c>
      <c r="M7" s="37" t="s">
        <v>6</v>
      </c>
      <c r="N7" s="32" t="s">
        <v>7</v>
      </c>
      <c r="O7" s="40" t="s">
        <v>33</v>
      </c>
      <c r="P7" s="32" t="s">
        <v>9</v>
      </c>
      <c r="Q7" s="50" t="s">
        <v>34</v>
      </c>
      <c r="S7" s="14" t="s">
        <v>36</v>
      </c>
    </row>
    <row r="8" spans="1:19" ht="12.75" customHeight="1">
      <c r="A8" s="4">
        <v>1</v>
      </c>
      <c r="B8" s="30">
        <v>67</v>
      </c>
      <c r="C8" s="143" t="s">
        <v>167</v>
      </c>
      <c r="D8" s="144" t="s">
        <v>168</v>
      </c>
      <c r="E8" s="140">
        <v>0.497569444444444</v>
      </c>
      <c r="G8">
        <v>2</v>
      </c>
      <c r="H8">
        <v>1</v>
      </c>
      <c r="I8">
        <v>3</v>
      </c>
      <c r="J8">
        <v>4</v>
      </c>
      <c r="K8" s="4">
        <f>IF(ISBLANK(G8),"",G8+H8+I8+J8)</f>
        <v>10</v>
      </c>
      <c r="L8" s="112">
        <f>IF(Q8&gt;0,Q8-E8,"")</f>
        <v>0.02587268518518565</v>
      </c>
      <c r="M8" s="10">
        <f>IF(Q8&gt;0,L8-L$8,"")</f>
        <v>0</v>
      </c>
      <c r="N8" s="4">
        <f>IF(Q8&gt;0,S8,"")</f>
        <v>50</v>
      </c>
      <c r="O8" s="39">
        <f>IF(Q8&gt;0,2-(L8/((L$8+L$9+L$10)/3)),"")</f>
        <v>1.0195040645651652</v>
      </c>
      <c r="P8" s="4">
        <f>B8</f>
        <v>67</v>
      </c>
      <c r="Q8" s="48">
        <v>0.5234421296296297</v>
      </c>
      <c r="S8" s="4">
        <v>50</v>
      </c>
    </row>
    <row r="9" spans="1:19" ht="12.75" customHeight="1">
      <c r="A9" s="4">
        <v>2</v>
      </c>
      <c r="B9" s="30">
        <v>68</v>
      </c>
      <c r="C9" s="142" t="s">
        <v>166</v>
      </c>
      <c r="D9" s="142" t="s">
        <v>125</v>
      </c>
      <c r="E9" s="140">
        <v>0.497916666666667</v>
      </c>
      <c r="G9">
        <v>4</v>
      </c>
      <c r="H9">
        <v>3</v>
      </c>
      <c r="I9">
        <v>3</v>
      </c>
      <c r="J9">
        <v>4</v>
      </c>
      <c r="K9" s="4">
        <f>IF(ISBLANK(G9),"",G9+H9+I9+J9)</f>
        <v>14</v>
      </c>
      <c r="L9" s="112">
        <f>IF(Q9&gt;0,Q9-E9,"")</f>
        <v>0.026054398148147806</v>
      </c>
      <c r="M9" s="10">
        <f>IF(Q9&gt;0,L9-L$8,"")</f>
        <v>0.000181712962962155</v>
      </c>
      <c r="N9" s="4">
        <f>IF(Q9&gt;0,S9,"")</f>
        <v>46</v>
      </c>
      <c r="O9" s="39">
        <f>IF(Q9&gt;0,2-(L9/((L$8+L$9+L$10)/3)),"")</f>
        <v>1.0126176969413585</v>
      </c>
      <c r="P9" s="4">
        <f>B9</f>
        <v>68</v>
      </c>
      <c r="Q9" s="48">
        <v>0.5239710648148148</v>
      </c>
      <c r="S9" s="4">
        <v>46</v>
      </c>
    </row>
    <row r="10" spans="1:19" ht="12.75" customHeight="1">
      <c r="A10" s="4">
        <v>3</v>
      </c>
      <c r="B10" s="30">
        <v>66</v>
      </c>
      <c r="C10" s="143" t="s">
        <v>170</v>
      </c>
      <c r="D10" s="142" t="s">
        <v>125</v>
      </c>
      <c r="E10" s="140">
        <v>0.497222222222222</v>
      </c>
      <c r="G10">
        <v>2</v>
      </c>
      <c r="H10">
        <v>5</v>
      </c>
      <c r="I10">
        <v>3</v>
      </c>
      <c r="J10">
        <v>0</v>
      </c>
      <c r="K10" s="4">
        <f>IF(ISBLANK(G10),"",G10+H10+I10+J10)</f>
        <v>10</v>
      </c>
      <c r="L10" s="112">
        <f>IF(Q10&gt;0,Q10-E10,"")</f>
        <v>0.02723495370370388</v>
      </c>
      <c r="M10" s="10">
        <f>IF(Q10&gt;0,L10-L$8,"")</f>
        <v>0.0013622685185182282</v>
      </c>
      <c r="N10" s="4">
        <f>IF(Q10&gt;0,S10,"")</f>
        <v>43</v>
      </c>
      <c r="O10" s="39">
        <f>IF(Q10&gt;0,2-(L10/((L$8+L$9+L$10)/3)),"")</f>
        <v>0.9678782384934765</v>
      </c>
      <c r="P10" s="4">
        <f>B10</f>
        <v>66</v>
      </c>
      <c r="Q10" s="48">
        <v>0.5244571759259259</v>
      </c>
      <c r="S10" s="4">
        <v>43</v>
      </c>
    </row>
    <row r="11" spans="1:19" ht="12.75" customHeight="1">
      <c r="A11" s="4">
        <v>4</v>
      </c>
      <c r="B11" s="30">
        <v>69</v>
      </c>
      <c r="C11" s="142" t="s">
        <v>169</v>
      </c>
      <c r="D11" s="142" t="s">
        <v>125</v>
      </c>
      <c r="E11" s="140">
        <v>0.498263888888889</v>
      </c>
      <c r="G11">
        <v>3</v>
      </c>
      <c r="H11">
        <v>4</v>
      </c>
      <c r="I11">
        <v>5</v>
      </c>
      <c r="J11">
        <v>3</v>
      </c>
      <c r="K11" s="4">
        <f>IF(ISBLANK(G11),"",G11+H11+I11+J11)</f>
        <v>15</v>
      </c>
      <c r="L11" s="112">
        <f>IF(Q11&gt;0,Q11-E11,"")</f>
        <v>0.03422337962962957</v>
      </c>
      <c r="M11" s="10">
        <f>IF(Q11&gt;0,L11-L$8,"")</f>
        <v>0.008350694444443918</v>
      </c>
      <c r="N11" s="4">
        <f>IF(Q11&gt;0,S11,"")</f>
        <v>40</v>
      </c>
      <c r="O11" s="39">
        <f>IF(Q11&gt;0,2-(L11/((L$8+L$9+L$10)/3)),"")</f>
        <v>0.7030381893678066</v>
      </c>
      <c r="P11" s="4">
        <f>B11</f>
        <v>69</v>
      </c>
      <c r="Q11" s="48">
        <v>0.5324872685185186</v>
      </c>
      <c r="S11" s="4">
        <v>40</v>
      </c>
    </row>
    <row r="12" spans="2:19" ht="12.75" customHeight="1">
      <c r="B12" s="30"/>
      <c r="C12" s="72"/>
      <c r="D12" s="72"/>
      <c r="E12" s="105"/>
      <c r="K12" s="4">
        <f aca="true" t="shared" si="0" ref="K8:K20">IF(ISBLANK(G12),"",G12+H12+I12+J12)</f>
      </c>
      <c r="L12" s="68">
        <f aca="true" t="shared" si="1" ref="L8:L27">IF(Q12&gt;0,Q12-E12,"")</f>
      </c>
      <c r="M12" s="10">
        <f aca="true" t="shared" si="2" ref="M8:M27">IF(Q12&gt;0,L12-L$8,"")</f>
      </c>
      <c r="N12" s="4">
        <f aca="true" t="shared" si="3" ref="N8:N27">IF(Q12&gt;0,S12,"")</f>
      </c>
      <c r="O12" s="39">
        <f aca="true" t="shared" si="4" ref="O8:O27">IF(Q12&gt;0,2-(L12/((L$8+L$9+L$10)/3)),"")</f>
      </c>
      <c r="P12" s="4">
        <f aca="true" t="shared" si="5" ref="P8:P20">B12</f>
        <v>0</v>
      </c>
      <c r="S12" s="4">
        <v>37</v>
      </c>
    </row>
    <row r="13" spans="2:19" ht="12.75" customHeight="1">
      <c r="B13" s="30"/>
      <c r="C13" s="71"/>
      <c r="D13" s="71"/>
      <c r="E13" s="105"/>
      <c r="K13" s="4">
        <f t="shared" si="0"/>
      </c>
      <c r="L13" s="27">
        <f t="shared" si="1"/>
      </c>
      <c r="M13" s="10">
        <f t="shared" si="2"/>
      </c>
      <c r="N13" s="4">
        <f t="shared" si="3"/>
      </c>
      <c r="O13" s="39">
        <f t="shared" si="4"/>
      </c>
      <c r="P13" s="4">
        <f t="shared" si="5"/>
        <v>0</v>
      </c>
      <c r="S13" s="4">
        <v>34</v>
      </c>
    </row>
    <row r="14" spans="2:19" ht="12.75" customHeight="1">
      <c r="B14" s="30"/>
      <c r="C14" s="71"/>
      <c r="D14" s="71"/>
      <c r="E14" s="105"/>
      <c r="K14" s="4">
        <f t="shared" si="0"/>
      </c>
      <c r="L14" s="27">
        <f t="shared" si="1"/>
      </c>
      <c r="M14" s="10">
        <f t="shared" si="2"/>
      </c>
      <c r="N14" s="4">
        <f t="shared" si="3"/>
      </c>
      <c r="O14" s="39">
        <f t="shared" si="4"/>
      </c>
      <c r="P14" s="4">
        <f t="shared" si="5"/>
        <v>0</v>
      </c>
      <c r="S14" s="4">
        <v>32</v>
      </c>
    </row>
    <row r="15" spans="2:19" ht="12.75" customHeight="1">
      <c r="B15" s="30"/>
      <c r="C15" s="72"/>
      <c r="D15" s="71"/>
      <c r="E15" s="105"/>
      <c r="K15" s="4">
        <f t="shared" si="0"/>
      </c>
      <c r="L15" s="27">
        <f t="shared" si="1"/>
      </c>
      <c r="M15" s="10">
        <f t="shared" si="2"/>
      </c>
      <c r="N15" s="4">
        <f t="shared" si="3"/>
      </c>
      <c r="O15" s="39">
        <f t="shared" si="4"/>
      </c>
      <c r="P15" s="4">
        <f t="shared" si="5"/>
        <v>0</v>
      </c>
      <c r="S15" s="4">
        <v>30</v>
      </c>
    </row>
    <row r="16" spans="2:19" ht="12.75" customHeight="1">
      <c r="B16" s="30"/>
      <c r="C16" s="61"/>
      <c r="D16" s="61"/>
      <c r="E16" s="105"/>
      <c r="K16" s="4">
        <f t="shared" si="0"/>
      </c>
      <c r="L16" s="27">
        <f t="shared" si="1"/>
      </c>
      <c r="M16" s="10">
        <f t="shared" si="2"/>
      </c>
      <c r="N16" s="4">
        <f t="shared" si="3"/>
      </c>
      <c r="O16" s="39">
        <f t="shared" si="4"/>
      </c>
      <c r="P16" s="4">
        <f t="shared" si="5"/>
        <v>0</v>
      </c>
      <c r="S16" s="4">
        <v>28</v>
      </c>
    </row>
    <row r="17" spans="2:19" ht="12.75" customHeight="1">
      <c r="B17" s="30"/>
      <c r="C17" s="61"/>
      <c r="D17" s="61"/>
      <c r="E17" s="105"/>
      <c r="K17" s="4">
        <f t="shared" si="0"/>
      </c>
      <c r="L17" s="27">
        <f t="shared" si="1"/>
      </c>
      <c r="M17" s="10">
        <f t="shared" si="2"/>
      </c>
      <c r="N17" s="4">
        <f t="shared" si="3"/>
      </c>
      <c r="O17" s="39">
        <f t="shared" si="4"/>
      </c>
      <c r="P17" s="4">
        <f t="shared" si="5"/>
        <v>0</v>
      </c>
      <c r="S17" s="4">
        <v>26</v>
      </c>
    </row>
    <row r="18" spans="2:19" ht="12.75" customHeight="1">
      <c r="B18" s="30"/>
      <c r="C18" s="71"/>
      <c r="D18" s="71"/>
      <c r="E18" s="105"/>
      <c r="K18" s="4">
        <f t="shared" si="0"/>
      </c>
      <c r="L18" s="27">
        <f t="shared" si="1"/>
      </c>
      <c r="M18" s="10">
        <f t="shared" si="2"/>
      </c>
      <c r="N18" s="4">
        <f t="shared" si="3"/>
      </c>
      <c r="O18" s="39">
        <f t="shared" si="4"/>
      </c>
      <c r="P18" s="4">
        <f t="shared" si="5"/>
        <v>0</v>
      </c>
      <c r="S18" s="4">
        <v>24</v>
      </c>
    </row>
    <row r="19" spans="2:19" ht="12.75" customHeight="1">
      <c r="B19" s="30"/>
      <c r="C19" s="71"/>
      <c r="D19" s="71"/>
      <c r="E19" s="105"/>
      <c r="K19" s="4">
        <f t="shared" si="0"/>
      </c>
      <c r="L19" s="27">
        <f t="shared" si="1"/>
      </c>
      <c r="M19" s="10">
        <f t="shared" si="2"/>
      </c>
      <c r="N19" s="4">
        <f t="shared" si="3"/>
      </c>
      <c r="O19" s="39">
        <f t="shared" si="4"/>
      </c>
      <c r="P19" s="4">
        <f t="shared" si="5"/>
        <v>0</v>
      </c>
      <c r="S19" s="4">
        <v>22</v>
      </c>
    </row>
    <row r="20" spans="2:19" ht="12.75" customHeight="1">
      <c r="B20" s="30"/>
      <c r="C20" s="61"/>
      <c r="D20" s="61"/>
      <c r="E20" s="105"/>
      <c r="K20" s="4">
        <f t="shared" si="0"/>
      </c>
      <c r="L20" s="27">
        <f t="shared" si="1"/>
      </c>
      <c r="M20" s="10">
        <f t="shared" si="2"/>
      </c>
      <c r="N20" s="4">
        <f t="shared" si="3"/>
      </c>
      <c r="O20" s="39">
        <f t="shared" si="4"/>
      </c>
      <c r="P20" s="4">
        <f t="shared" si="5"/>
        <v>0</v>
      </c>
      <c r="S20" s="4">
        <v>20</v>
      </c>
    </row>
    <row r="21" spans="3:19" ht="12.75" customHeight="1">
      <c r="C21" s="41"/>
      <c r="D21" s="56"/>
      <c r="E21" s="3"/>
      <c r="L21" s="26">
        <f t="shared" si="1"/>
      </c>
      <c r="M21" s="10">
        <f t="shared" si="2"/>
      </c>
      <c r="N21" s="4">
        <f t="shared" si="3"/>
      </c>
      <c r="O21" s="39">
        <f t="shared" si="4"/>
      </c>
      <c r="S21" s="4">
        <v>18</v>
      </c>
    </row>
    <row r="22" spans="3:19" ht="12.75" customHeight="1">
      <c r="C22" s="41"/>
      <c r="D22" s="56"/>
      <c r="E22" s="3"/>
      <c r="L22" s="26">
        <f t="shared" si="1"/>
      </c>
      <c r="M22" s="10">
        <f t="shared" si="2"/>
      </c>
      <c r="N22" s="4">
        <f t="shared" si="3"/>
      </c>
      <c r="O22" s="39">
        <f t="shared" si="4"/>
      </c>
      <c r="S22" s="4">
        <v>16</v>
      </c>
    </row>
    <row r="23" spans="3:19" ht="12.75" customHeight="1">
      <c r="C23" s="43"/>
      <c r="D23" s="56"/>
      <c r="E23" s="3"/>
      <c r="L23" s="26">
        <f t="shared" si="1"/>
      </c>
      <c r="M23" s="10">
        <f t="shared" si="2"/>
      </c>
      <c r="N23" s="4">
        <f t="shared" si="3"/>
      </c>
      <c r="O23" s="39">
        <f t="shared" si="4"/>
      </c>
      <c r="S23" s="4">
        <v>15</v>
      </c>
    </row>
    <row r="24" spans="3:19" ht="12.75" customHeight="1">
      <c r="C24" s="41"/>
      <c r="D24" s="56"/>
      <c r="E24" s="3"/>
      <c r="L24" s="26">
        <f t="shared" si="1"/>
      </c>
      <c r="M24" s="10">
        <f t="shared" si="2"/>
      </c>
      <c r="N24" s="4">
        <f t="shared" si="3"/>
      </c>
      <c r="O24" s="39">
        <f t="shared" si="4"/>
      </c>
      <c r="S24" s="4">
        <v>14</v>
      </c>
    </row>
    <row r="25" spans="3:19" ht="12.75" customHeight="1">
      <c r="C25" s="41"/>
      <c r="D25" s="56"/>
      <c r="E25" s="3"/>
      <c r="L25" s="26">
        <f t="shared" si="1"/>
      </c>
      <c r="M25" s="10">
        <f t="shared" si="2"/>
      </c>
      <c r="N25" s="4">
        <f t="shared" si="3"/>
      </c>
      <c r="O25" s="39">
        <f t="shared" si="4"/>
      </c>
      <c r="S25" s="4">
        <v>13</v>
      </c>
    </row>
    <row r="26" spans="3:19" ht="12.75" customHeight="1">
      <c r="C26" s="41"/>
      <c r="D26" s="56"/>
      <c r="E26" s="3"/>
      <c r="L26" s="26">
        <f t="shared" si="1"/>
      </c>
      <c r="M26" s="10">
        <f t="shared" si="2"/>
      </c>
      <c r="N26" s="4">
        <f t="shared" si="3"/>
      </c>
      <c r="O26" s="39">
        <f t="shared" si="4"/>
      </c>
      <c r="S26" s="4">
        <v>12</v>
      </c>
    </row>
    <row r="27" spans="3:19" ht="12.75" customHeight="1">
      <c r="C27" s="41"/>
      <c r="D27" s="56"/>
      <c r="E27" s="3"/>
      <c r="L27" s="26">
        <f t="shared" si="1"/>
      </c>
      <c r="M27" s="10">
        <f t="shared" si="2"/>
      </c>
      <c r="N27" s="4">
        <f t="shared" si="3"/>
      </c>
      <c r="O27" s="39">
        <f t="shared" si="4"/>
      </c>
      <c r="S27" s="4">
        <v>11</v>
      </c>
    </row>
    <row r="28" spans="3:19" ht="12.75" customHeight="1">
      <c r="C28" s="41"/>
      <c r="D28" s="56"/>
      <c r="E28" s="3"/>
      <c r="S28" s="4">
        <v>10</v>
      </c>
    </row>
    <row r="29" spans="3:19" ht="12.75" customHeight="1">
      <c r="C29" s="41"/>
      <c r="D29" s="56"/>
      <c r="E29" s="3"/>
      <c r="S29" s="4">
        <v>9</v>
      </c>
    </row>
    <row r="30" spans="3:19" ht="12.75" customHeight="1">
      <c r="C30" s="41"/>
      <c r="D30" s="56"/>
      <c r="E30" s="3"/>
      <c r="S30" s="4">
        <v>8</v>
      </c>
    </row>
    <row r="31" spans="3:19" ht="12.75" customHeight="1">
      <c r="C31" s="41"/>
      <c r="D31" s="56"/>
      <c r="E31" s="3"/>
      <c r="S31" s="4">
        <v>7</v>
      </c>
    </row>
    <row r="32" spans="3:19" ht="12.75" customHeight="1">
      <c r="C32" s="41"/>
      <c r="D32" s="56"/>
      <c r="E32" s="3"/>
      <c r="S32" s="4">
        <v>6</v>
      </c>
    </row>
    <row r="33" spans="3:19" ht="12.75" customHeight="1">
      <c r="C33" s="41"/>
      <c r="D33" s="56"/>
      <c r="E33" s="3"/>
      <c r="S33" s="4">
        <v>5</v>
      </c>
    </row>
    <row r="34" spans="3:19" ht="12.75" customHeight="1">
      <c r="C34" s="41"/>
      <c r="D34" s="56"/>
      <c r="E34" s="3"/>
      <c r="S34" s="4">
        <v>4</v>
      </c>
    </row>
    <row r="35" spans="3:19" ht="12.75" customHeight="1">
      <c r="C35" s="41"/>
      <c r="D35" s="56"/>
      <c r="E35" s="3"/>
      <c r="S35" s="4">
        <v>3</v>
      </c>
    </row>
    <row r="36" spans="3:19" ht="12.75">
      <c r="C36" s="41"/>
      <c r="D36" s="56"/>
      <c r="E36" s="3"/>
      <c r="S36" s="4">
        <v>2</v>
      </c>
    </row>
    <row r="37" spans="3:19" ht="12.75">
      <c r="C37" s="41"/>
      <c r="D37" s="56"/>
      <c r="E37" s="3"/>
      <c r="S37" s="4">
        <v>1</v>
      </c>
    </row>
    <row r="38" spans="3:5" ht="12.75">
      <c r="C38" s="41"/>
      <c r="D38" s="56"/>
      <c r="E38" s="3"/>
    </row>
    <row r="39" spans="3:5" ht="12.75">
      <c r="C39" s="41"/>
      <c r="D39" s="56"/>
      <c r="E39" s="3"/>
    </row>
    <row r="40" spans="3:5" ht="12.75">
      <c r="C40" s="41"/>
      <c r="D40" s="56"/>
      <c r="E40" s="3"/>
    </row>
    <row r="41" spans="3:5" ht="12.75">
      <c r="C41" s="41"/>
      <c r="D41" s="56"/>
      <c r="E41" s="3"/>
    </row>
    <row r="42" spans="3:5" ht="12.75">
      <c r="C42" s="41"/>
      <c r="D42" s="56"/>
      <c r="E42" s="3"/>
    </row>
    <row r="43" spans="3:5" ht="12.75">
      <c r="C43" s="42"/>
      <c r="E43" s="3"/>
    </row>
    <row r="44" spans="3:5" ht="12.75">
      <c r="C44" s="42"/>
      <c r="E44" s="3"/>
    </row>
    <row r="45" spans="3:5" ht="12.75">
      <c r="C45" s="42"/>
      <c r="E45" s="3"/>
    </row>
    <row r="46" spans="3:5" ht="12.75">
      <c r="C46" s="42"/>
      <c r="E46" s="3"/>
    </row>
    <row r="47" spans="3:5" ht="12.75">
      <c r="C47" s="42"/>
      <c r="E47" s="3"/>
    </row>
    <row r="48" spans="3:5" ht="12.75">
      <c r="C48" s="42"/>
      <c r="E48" s="3"/>
    </row>
    <row r="49" spans="3:5" ht="12.75">
      <c r="C49" s="42"/>
      <c r="E49" s="3"/>
    </row>
    <row r="50" spans="3:5" ht="12.75">
      <c r="C50" s="42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2" r:id="rId2"/>
  <headerFooter alignWithMargins="0">
    <oddFooter>&amp;L&amp;F &amp;A&amp;CAs of: &amp;T &amp;D&amp;RPage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50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4" customWidth="1"/>
    <col min="5" max="5" width="8.140625" style="7" bestFit="1" customWidth="1"/>
    <col min="6" max="6" width="0.13671875" style="27" customWidth="1"/>
    <col min="7" max="7" width="2.28125" style="0" bestFit="1" customWidth="1"/>
    <col min="8" max="10" width="2.28125" style="0" customWidth="1"/>
    <col min="11" max="11" width="3.7109375" style="4" customWidth="1"/>
    <col min="12" max="12" width="8.7109375" style="26" bestFit="1" customWidth="1"/>
    <col min="13" max="13" width="7.421875" style="10" bestFit="1" customWidth="1"/>
    <col min="14" max="14" width="6.57421875" style="4" customWidth="1"/>
    <col min="15" max="15" width="8.7109375" style="39" customWidth="1"/>
    <col min="16" max="16" width="8.7109375" style="4" customWidth="1"/>
    <col min="17" max="17" width="11.28125" style="48" customWidth="1"/>
    <col min="18" max="19" width="8.7109375" style="0" customWidth="1"/>
  </cols>
  <sheetData>
    <row r="1" spans="1:17" s="20" customFormat="1" ht="30" customHeight="1">
      <c r="A1" s="137" t="str">
        <f>COVER!A1</f>
        <v>US Biathlon World Team Trials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31"/>
      <c r="Q1" s="47"/>
    </row>
    <row r="2" spans="1:17" s="20" customFormat="1" ht="30.75" customHeight="1">
      <c r="A2" s="128">
        <f>COVER!A2</f>
        <v>40167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31"/>
      <c r="Q2" s="47"/>
    </row>
    <row r="3" spans="1:17" s="16" customFormat="1" ht="15" customHeight="1">
      <c r="A3" s="138" t="s">
        <v>181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9"/>
      <c r="Q3" s="48"/>
    </row>
    <row r="4" spans="1:17" s="16" customFormat="1" ht="23.25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8"/>
    </row>
    <row r="5" spans="1:15" ht="12.75">
      <c r="A5" s="44" t="str">
        <f>COVER!A5</f>
        <v>Coleraine, MN</v>
      </c>
      <c r="B5" s="5"/>
      <c r="C5" s="2"/>
      <c r="D5" s="53"/>
      <c r="E5" s="8"/>
      <c r="F5" s="28"/>
      <c r="G5" s="2"/>
      <c r="H5" s="2"/>
      <c r="I5" s="2"/>
      <c r="J5" s="2"/>
      <c r="K5" s="5"/>
      <c r="L5" s="25"/>
      <c r="M5" s="9"/>
      <c r="N5" s="5"/>
      <c r="O5" s="46" t="str">
        <f>COVER!N5</f>
        <v>Mt. Itasca Biathlon Association</v>
      </c>
    </row>
    <row r="6" ht="12.75">
      <c r="C6" s="2" t="s">
        <v>177</v>
      </c>
    </row>
    <row r="7" spans="1:19" s="14" customFormat="1" ht="12.75">
      <c r="A7" s="32" t="s">
        <v>8</v>
      </c>
      <c r="B7" s="32" t="s">
        <v>9</v>
      </c>
      <c r="C7" s="14" t="s">
        <v>0</v>
      </c>
      <c r="D7" s="55" t="s">
        <v>40</v>
      </c>
      <c r="E7" s="33" t="s">
        <v>35</v>
      </c>
      <c r="F7" s="34" t="s">
        <v>1</v>
      </c>
      <c r="G7" s="32" t="s">
        <v>3</v>
      </c>
      <c r="H7" s="32" t="s">
        <v>3</v>
      </c>
      <c r="I7" s="32" t="s">
        <v>4</v>
      </c>
      <c r="J7" s="32" t="s">
        <v>4</v>
      </c>
      <c r="K7" s="32" t="s">
        <v>2</v>
      </c>
      <c r="L7" s="113" t="s">
        <v>5</v>
      </c>
      <c r="M7" s="37" t="s">
        <v>6</v>
      </c>
      <c r="N7" s="32" t="s">
        <v>7</v>
      </c>
      <c r="O7" s="40" t="s">
        <v>33</v>
      </c>
      <c r="P7" s="32" t="s">
        <v>9</v>
      </c>
      <c r="Q7" s="50" t="s">
        <v>34</v>
      </c>
      <c r="S7" s="14" t="s">
        <v>36</v>
      </c>
    </row>
    <row r="8" spans="1:19" ht="12.75" customHeight="1">
      <c r="A8" s="4">
        <v>1</v>
      </c>
      <c r="B8" s="30">
        <v>70</v>
      </c>
      <c r="C8" s="72" t="s">
        <v>180</v>
      </c>
      <c r="D8" s="72" t="s">
        <v>125</v>
      </c>
      <c r="E8" s="140">
        <v>0.4986111111111111</v>
      </c>
      <c r="G8">
        <v>4</v>
      </c>
      <c r="H8">
        <v>5</v>
      </c>
      <c r="I8">
        <v>5</v>
      </c>
      <c r="J8">
        <v>4</v>
      </c>
      <c r="K8" s="4">
        <f aca="true" t="shared" si="0" ref="K8:K20">IF(ISBLANK(G8),"",G8+H8+I8+J8)</f>
        <v>18</v>
      </c>
      <c r="L8" s="112">
        <f aca="true" t="shared" si="1" ref="L8:L27">IF(Q8&gt;0,Q8-E8,"")</f>
        <v>0.03499884259259256</v>
      </c>
      <c r="M8" s="10">
        <f aca="true" t="shared" si="2" ref="M8:M27">IF(Q8&gt;0,L8-L$8,"")</f>
        <v>0</v>
      </c>
      <c r="N8" s="4">
        <f aca="true" t="shared" si="3" ref="N8:N27">IF(Q8&gt;0,S8,"")</f>
        <v>50</v>
      </c>
      <c r="O8" s="39" t="e">
        <f aca="true" t="shared" si="4" ref="O8:O27">IF(Q8&gt;0,2-(L8/((L$8+L$9+L$10)/3)),"")</f>
        <v>#VALUE!</v>
      </c>
      <c r="P8" s="4">
        <f aca="true" t="shared" si="5" ref="P8:P20">B8</f>
        <v>70</v>
      </c>
      <c r="Q8" s="48">
        <v>0.5336099537037037</v>
      </c>
      <c r="S8" s="4">
        <v>50</v>
      </c>
    </row>
    <row r="9" spans="2:19" ht="12.75" customHeight="1">
      <c r="B9" s="30"/>
      <c r="C9" s="61"/>
      <c r="D9" s="61"/>
      <c r="E9" s="105"/>
      <c r="K9" s="4">
        <f t="shared" si="0"/>
      </c>
      <c r="L9" s="27">
        <f t="shared" si="1"/>
      </c>
      <c r="M9" s="10">
        <f t="shared" si="2"/>
      </c>
      <c r="N9" s="4">
        <f t="shared" si="3"/>
      </c>
      <c r="O9" s="39">
        <f t="shared" si="4"/>
      </c>
      <c r="P9" s="4">
        <f t="shared" si="5"/>
        <v>0</v>
      </c>
      <c r="S9" s="4">
        <v>46</v>
      </c>
    </row>
    <row r="10" spans="2:19" ht="12.75" customHeight="1">
      <c r="B10" s="30"/>
      <c r="C10" s="61"/>
      <c r="D10" s="61"/>
      <c r="E10" s="105"/>
      <c r="K10" s="4">
        <f t="shared" si="0"/>
      </c>
      <c r="L10" s="27">
        <f t="shared" si="1"/>
      </c>
      <c r="M10" s="10">
        <f t="shared" si="2"/>
      </c>
      <c r="N10" s="4">
        <f t="shared" si="3"/>
      </c>
      <c r="O10" s="39">
        <f t="shared" si="4"/>
      </c>
      <c r="P10" s="4">
        <f t="shared" si="5"/>
        <v>0</v>
      </c>
      <c r="S10" s="4">
        <v>43</v>
      </c>
    </row>
    <row r="11" spans="2:19" ht="12.75" customHeight="1">
      <c r="B11" s="30"/>
      <c r="C11" s="71"/>
      <c r="D11" s="71"/>
      <c r="E11" s="105"/>
      <c r="K11" s="4">
        <f t="shared" si="0"/>
      </c>
      <c r="L11" s="27">
        <f t="shared" si="1"/>
      </c>
      <c r="M11" s="10">
        <f t="shared" si="2"/>
      </c>
      <c r="N11" s="4">
        <f t="shared" si="3"/>
      </c>
      <c r="O11" s="39">
        <f t="shared" si="4"/>
      </c>
      <c r="P11" s="4">
        <f t="shared" si="5"/>
        <v>0</v>
      </c>
      <c r="S11" s="4">
        <v>40</v>
      </c>
    </row>
    <row r="12" spans="2:19" ht="12.75" customHeight="1">
      <c r="B12" s="30"/>
      <c r="C12" s="72"/>
      <c r="D12" s="72"/>
      <c r="E12" s="105"/>
      <c r="K12" s="4">
        <f t="shared" si="0"/>
      </c>
      <c r="L12" s="27">
        <f t="shared" si="1"/>
      </c>
      <c r="M12" s="10">
        <f t="shared" si="2"/>
      </c>
      <c r="N12" s="4">
        <f t="shared" si="3"/>
      </c>
      <c r="O12" s="39">
        <f t="shared" si="4"/>
      </c>
      <c r="P12" s="4">
        <f t="shared" si="5"/>
        <v>0</v>
      </c>
      <c r="S12" s="4">
        <v>37</v>
      </c>
    </row>
    <row r="13" spans="2:19" ht="12.75" customHeight="1">
      <c r="B13" s="30"/>
      <c r="C13" s="71"/>
      <c r="D13" s="71"/>
      <c r="E13" s="105"/>
      <c r="K13" s="4">
        <f t="shared" si="0"/>
      </c>
      <c r="L13" s="27">
        <f t="shared" si="1"/>
      </c>
      <c r="M13" s="10">
        <f t="shared" si="2"/>
      </c>
      <c r="N13" s="4">
        <f t="shared" si="3"/>
      </c>
      <c r="O13" s="39">
        <f t="shared" si="4"/>
      </c>
      <c r="P13" s="4">
        <f t="shared" si="5"/>
        <v>0</v>
      </c>
      <c r="S13" s="4">
        <v>34</v>
      </c>
    </row>
    <row r="14" spans="2:19" ht="12.75" customHeight="1">
      <c r="B14" s="30"/>
      <c r="C14" s="71"/>
      <c r="D14" s="71"/>
      <c r="E14" s="105"/>
      <c r="K14" s="4">
        <f t="shared" si="0"/>
      </c>
      <c r="L14" s="27">
        <f t="shared" si="1"/>
      </c>
      <c r="M14" s="10">
        <f t="shared" si="2"/>
      </c>
      <c r="N14" s="4">
        <f t="shared" si="3"/>
      </c>
      <c r="O14" s="39">
        <f t="shared" si="4"/>
      </c>
      <c r="P14" s="4">
        <f t="shared" si="5"/>
        <v>0</v>
      </c>
      <c r="S14" s="4">
        <v>32</v>
      </c>
    </row>
    <row r="15" spans="2:19" ht="12.75" customHeight="1">
      <c r="B15" s="30"/>
      <c r="C15" s="72"/>
      <c r="D15" s="71"/>
      <c r="E15" s="105"/>
      <c r="K15" s="4">
        <f t="shared" si="0"/>
      </c>
      <c r="L15" s="27">
        <f t="shared" si="1"/>
      </c>
      <c r="M15" s="10">
        <f t="shared" si="2"/>
      </c>
      <c r="N15" s="4">
        <f t="shared" si="3"/>
      </c>
      <c r="O15" s="39">
        <f t="shared" si="4"/>
      </c>
      <c r="P15" s="4">
        <f t="shared" si="5"/>
        <v>0</v>
      </c>
      <c r="S15" s="4">
        <v>30</v>
      </c>
    </row>
    <row r="16" spans="2:19" ht="12.75" customHeight="1">
      <c r="B16" s="30"/>
      <c r="C16" s="61"/>
      <c r="D16" s="61"/>
      <c r="E16" s="105"/>
      <c r="K16" s="4">
        <f t="shared" si="0"/>
      </c>
      <c r="L16" s="27">
        <f t="shared" si="1"/>
      </c>
      <c r="M16" s="10">
        <f t="shared" si="2"/>
      </c>
      <c r="N16" s="4">
        <f t="shared" si="3"/>
      </c>
      <c r="O16" s="39">
        <f t="shared" si="4"/>
      </c>
      <c r="P16" s="4">
        <f t="shared" si="5"/>
        <v>0</v>
      </c>
      <c r="S16" s="4">
        <v>28</v>
      </c>
    </row>
    <row r="17" spans="2:19" ht="12.75" customHeight="1">
      <c r="B17" s="30"/>
      <c r="C17" s="61"/>
      <c r="D17" s="61"/>
      <c r="E17" s="105"/>
      <c r="K17" s="4">
        <f t="shared" si="0"/>
      </c>
      <c r="L17" s="27">
        <f t="shared" si="1"/>
      </c>
      <c r="M17" s="10">
        <f t="shared" si="2"/>
      </c>
      <c r="N17" s="4">
        <f t="shared" si="3"/>
      </c>
      <c r="O17" s="39">
        <f t="shared" si="4"/>
      </c>
      <c r="P17" s="4">
        <f t="shared" si="5"/>
        <v>0</v>
      </c>
      <c r="S17" s="4">
        <v>26</v>
      </c>
    </row>
    <row r="18" spans="2:19" ht="12.75" customHeight="1">
      <c r="B18" s="30"/>
      <c r="C18" s="71"/>
      <c r="D18" s="71"/>
      <c r="E18" s="105"/>
      <c r="K18" s="4">
        <f t="shared" si="0"/>
      </c>
      <c r="L18" s="27">
        <f t="shared" si="1"/>
      </c>
      <c r="M18" s="10">
        <f t="shared" si="2"/>
      </c>
      <c r="N18" s="4">
        <f t="shared" si="3"/>
      </c>
      <c r="O18" s="39">
        <f t="shared" si="4"/>
      </c>
      <c r="P18" s="4">
        <f t="shared" si="5"/>
        <v>0</v>
      </c>
      <c r="S18" s="4">
        <v>24</v>
      </c>
    </row>
    <row r="19" spans="2:19" ht="12.75" customHeight="1">
      <c r="B19" s="30"/>
      <c r="C19" s="71"/>
      <c r="D19" s="71"/>
      <c r="E19" s="105"/>
      <c r="K19" s="4">
        <f t="shared" si="0"/>
      </c>
      <c r="L19" s="27">
        <f t="shared" si="1"/>
      </c>
      <c r="M19" s="10">
        <f t="shared" si="2"/>
      </c>
      <c r="N19" s="4">
        <f t="shared" si="3"/>
      </c>
      <c r="O19" s="39">
        <f t="shared" si="4"/>
      </c>
      <c r="P19" s="4">
        <f t="shared" si="5"/>
        <v>0</v>
      </c>
      <c r="S19" s="4">
        <v>22</v>
      </c>
    </row>
    <row r="20" spans="2:19" ht="12.75" customHeight="1">
      <c r="B20" s="30"/>
      <c r="C20" s="61"/>
      <c r="D20" s="61"/>
      <c r="E20" s="105"/>
      <c r="K20" s="4">
        <f t="shared" si="0"/>
      </c>
      <c r="L20" s="27">
        <f t="shared" si="1"/>
      </c>
      <c r="M20" s="10">
        <f t="shared" si="2"/>
      </c>
      <c r="N20" s="4">
        <f t="shared" si="3"/>
      </c>
      <c r="O20" s="39">
        <f t="shared" si="4"/>
      </c>
      <c r="P20" s="4">
        <f t="shared" si="5"/>
        <v>0</v>
      </c>
      <c r="S20" s="4">
        <v>20</v>
      </c>
    </row>
    <row r="21" spans="3:19" ht="12.75" customHeight="1">
      <c r="C21" s="41"/>
      <c r="D21" s="56"/>
      <c r="E21" s="3"/>
      <c r="L21" s="26">
        <f t="shared" si="1"/>
      </c>
      <c r="M21" s="10">
        <f t="shared" si="2"/>
      </c>
      <c r="N21" s="4">
        <f t="shared" si="3"/>
      </c>
      <c r="O21" s="39">
        <f t="shared" si="4"/>
      </c>
      <c r="S21" s="4">
        <v>18</v>
      </c>
    </row>
    <row r="22" spans="3:19" ht="12.75" customHeight="1">
      <c r="C22" s="41"/>
      <c r="D22" s="56"/>
      <c r="E22" s="3"/>
      <c r="L22" s="26">
        <f t="shared" si="1"/>
      </c>
      <c r="M22" s="10">
        <f t="shared" si="2"/>
      </c>
      <c r="N22" s="4">
        <f t="shared" si="3"/>
      </c>
      <c r="O22" s="39">
        <f t="shared" si="4"/>
      </c>
      <c r="S22" s="4">
        <v>16</v>
      </c>
    </row>
    <row r="23" spans="3:19" ht="12.75" customHeight="1">
      <c r="C23" s="43"/>
      <c r="D23" s="56"/>
      <c r="E23" s="3"/>
      <c r="L23" s="26">
        <f t="shared" si="1"/>
      </c>
      <c r="M23" s="10">
        <f t="shared" si="2"/>
      </c>
      <c r="N23" s="4">
        <f t="shared" si="3"/>
      </c>
      <c r="O23" s="39">
        <f t="shared" si="4"/>
      </c>
      <c r="S23" s="4">
        <v>15</v>
      </c>
    </row>
    <row r="24" spans="3:19" ht="12.75" customHeight="1">
      <c r="C24" s="41"/>
      <c r="D24" s="56"/>
      <c r="E24" s="3"/>
      <c r="L24" s="26">
        <f t="shared" si="1"/>
      </c>
      <c r="M24" s="10">
        <f t="shared" si="2"/>
      </c>
      <c r="N24" s="4">
        <f t="shared" si="3"/>
      </c>
      <c r="O24" s="39">
        <f t="shared" si="4"/>
      </c>
      <c r="S24" s="4">
        <v>14</v>
      </c>
    </row>
    <row r="25" spans="3:19" ht="12.75" customHeight="1">
      <c r="C25" s="41"/>
      <c r="D25" s="56"/>
      <c r="E25" s="3"/>
      <c r="L25" s="26">
        <f t="shared" si="1"/>
      </c>
      <c r="M25" s="10">
        <f t="shared" si="2"/>
      </c>
      <c r="N25" s="4">
        <f t="shared" si="3"/>
      </c>
      <c r="O25" s="39">
        <f t="shared" si="4"/>
      </c>
      <c r="S25" s="4">
        <v>13</v>
      </c>
    </row>
    <row r="26" spans="3:19" ht="12.75" customHeight="1">
      <c r="C26" s="41"/>
      <c r="D26" s="56"/>
      <c r="E26" s="3"/>
      <c r="L26" s="26">
        <f t="shared" si="1"/>
      </c>
      <c r="M26" s="10">
        <f t="shared" si="2"/>
      </c>
      <c r="N26" s="4">
        <f t="shared" si="3"/>
      </c>
      <c r="O26" s="39">
        <f t="shared" si="4"/>
      </c>
      <c r="S26" s="4">
        <v>12</v>
      </c>
    </row>
    <row r="27" spans="3:19" ht="12.75" customHeight="1">
      <c r="C27" s="41"/>
      <c r="D27" s="56"/>
      <c r="E27" s="3"/>
      <c r="L27" s="26">
        <f t="shared" si="1"/>
      </c>
      <c r="M27" s="10">
        <f t="shared" si="2"/>
      </c>
      <c r="N27" s="4">
        <f t="shared" si="3"/>
      </c>
      <c r="O27" s="39">
        <f t="shared" si="4"/>
      </c>
      <c r="S27" s="4">
        <v>11</v>
      </c>
    </row>
    <row r="28" spans="3:19" ht="12.75" customHeight="1">
      <c r="C28" s="41"/>
      <c r="D28" s="56"/>
      <c r="E28" s="3"/>
      <c r="S28" s="4">
        <v>10</v>
      </c>
    </row>
    <row r="29" spans="3:19" ht="12.75" customHeight="1">
      <c r="C29" s="41"/>
      <c r="D29" s="56"/>
      <c r="E29" s="3"/>
      <c r="S29" s="4">
        <v>9</v>
      </c>
    </row>
    <row r="30" spans="3:19" ht="12.75" customHeight="1">
      <c r="C30" s="41"/>
      <c r="D30" s="56"/>
      <c r="E30" s="3"/>
      <c r="S30" s="4">
        <v>8</v>
      </c>
    </row>
    <row r="31" spans="3:19" ht="12.75" customHeight="1">
      <c r="C31" s="41"/>
      <c r="D31" s="56"/>
      <c r="E31" s="3"/>
      <c r="S31" s="4">
        <v>7</v>
      </c>
    </row>
    <row r="32" spans="3:19" ht="12.75" customHeight="1">
      <c r="C32" s="41"/>
      <c r="D32" s="56"/>
      <c r="E32" s="3"/>
      <c r="S32" s="4">
        <v>6</v>
      </c>
    </row>
    <row r="33" spans="3:19" ht="12.75" customHeight="1">
      <c r="C33" s="41"/>
      <c r="D33" s="56"/>
      <c r="E33" s="3"/>
      <c r="S33" s="4">
        <v>5</v>
      </c>
    </row>
    <row r="34" spans="3:19" ht="12.75" customHeight="1">
      <c r="C34" s="41"/>
      <c r="D34" s="56"/>
      <c r="E34" s="3"/>
      <c r="S34" s="4">
        <v>4</v>
      </c>
    </row>
    <row r="35" spans="3:19" ht="12.75" customHeight="1">
      <c r="C35" s="41"/>
      <c r="D35" s="56"/>
      <c r="E35" s="3"/>
      <c r="S35" s="4">
        <v>3</v>
      </c>
    </row>
    <row r="36" spans="3:19" ht="12.75">
      <c r="C36" s="41"/>
      <c r="D36" s="56"/>
      <c r="E36" s="3"/>
      <c r="S36" s="4">
        <v>2</v>
      </c>
    </row>
    <row r="37" spans="3:19" ht="12.75">
      <c r="C37" s="41"/>
      <c r="D37" s="56"/>
      <c r="E37" s="3"/>
      <c r="S37" s="4">
        <v>1</v>
      </c>
    </row>
    <row r="38" spans="3:5" ht="12.75">
      <c r="C38" s="41"/>
      <c r="D38" s="56"/>
      <c r="E38" s="3"/>
    </row>
    <row r="39" spans="3:5" ht="12.75">
      <c r="C39" s="41"/>
      <c r="D39" s="56"/>
      <c r="E39" s="3"/>
    </row>
    <row r="40" spans="3:5" ht="12.75">
      <c r="C40" s="41"/>
      <c r="D40" s="56"/>
      <c r="E40" s="3"/>
    </row>
    <row r="41" spans="3:5" ht="12.75">
      <c r="C41" s="41"/>
      <c r="D41" s="56"/>
      <c r="E41" s="3"/>
    </row>
    <row r="42" spans="3:5" ht="12.75">
      <c r="C42" s="41"/>
      <c r="D42" s="56"/>
      <c r="E42" s="3"/>
    </row>
    <row r="43" spans="3:5" ht="12.75">
      <c r="C43" s="42"/>
      <c r="E43" s="3"/>
    </row>
    <row r="44" spans="3:5" ht="12.75">
      <c r="C44" s="42"/>
      <c r="E44" s="3"/>
    </row>
    <row r="45" spans="3:5" ht="12.75">
      <c r="C45" s="42"/>
      <c r="E45" s="3"/>
    </row>
    <row r="46" spans="3:5" ht="12.75">
      <c r="C46" s="42"/>
      <c r="E46" s="3"/>
    </row>
    <row r="47" spans="3:5" ht="12.75">
      <c r="C47" s="42"/>
      <c r="E47" s="3"/>
    </row>
    <row r="48" spans="3:5" ht="12.75">
      <c r="C48" s="42"/>
      <c r="E48" s="3"/>
    </row>
    <row r="49" spans="3:5" ht="12.75">
      <c r="C49" s="42"/>
      <c r="E49" s="3"/>
    </row>
    <row r="50" spans="3:5" ht="12.75">
      <c r="C50" s="42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2" r:id="rId2"/>
  <headerFooter alignWithMargins="0">
    <oddFooter>&amp;L&amp;F &amp;A&amp;CAs of: &amp;T &amp;D&amp;RPage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0" bestFit="1" customWidth="1"/>
    <col min="2" max="2" width="20.28125" style="0" bestFit="1" customWidth="1"/>
    <col min="3" max="3" width="22.57421875" style="0" bestFit="1" customWidth="1"/>
    <col min="4" max="4" width="10.28125" style="0" bestFit="1" customWidth="1"/>
    <col min="5" max="5" width="8.28125" style="0" bestFit="1" customWidth="1"/>
    <col min="6" max="6" width="10.8515625" style="0" bestFit="1" customWidth="1"/>
    <col min="7" max="7" width="5.7109375" style="0" bestFit="1" customWidth="1"/>
    <col min="8" max="8" width="20.28125" style="0" bestFit="1" customWidth="1"/>
  </cols>
  <sheetData>
    <row r="1" ht="12.75">
      <c r="B1" s="2" t="s">
        <v>57</v>
      </c>
    </row>
    <row r="2" ht="12.75">
      <c r="B2" s="2" t="s">
        <v>60</v>
      </c>
    </row>
    <row r="3" ht="12.75">
      <c r="B3" s="2" t="s">
        <v>58</v>
      </c>
    </row>
    <row r="6" spans="1:8" ht="12.75">
      <c r="A6" s="64" t="s">
        <v>38</v>
      </c>
      <c r="B6" s="63" t="s">
        <v>0</v>
      </c>
      <c r="C6" s="70" t="s">
        <v>40</v>
      </c>
      <c r="D6" s="64" t="s">
        <v>54</v>
      </c>
      <c r="E6" s="64" t="s">
        <v>53</v>
      </c>
      <c r="F6" s="64" t="s">
        <v>55</v>
      </c>
      <c r="G6" s="64" t="s">
        <v>56</v>
      </c>
      <c r="H6" s="64" t="s">
        <v>59</v>
      </c>
    </row>
    <row r="7" spans="1:6" ht="12.75">
      <c r="A7" s="4"/>
      <c r="B7" s="57"/>
      <c r="C7" s="57"/>
      <c r="D7" s="69"/>
      <c r="E7" s="69"/>
      <c r="F7" s="69">
        <f aca="true" t="shared" si="0" ref="F7:F14">SUM(D7:E7)</f>
        <v>0</v>
      </c>
    </row>
    <row r="8" spans="1:6" ht="12.75">
      <c r="A8" s="4"/>
      <c r="B8" s="57"/>
      <c r="C8" s="61"/>
      <c r="D8" s="69"/>
      <c r="E8" s="69"/>
      <c r="F8" s="69">
        <f t="shared" si="0"/>
        <v>0</v>
      </c>
    </row>
    <row r="9" spans="1:6" ht="12.75">
      <c r="A9" s="4"/>
      <c r="B9" s="57"/>
      <c r="C9" s="57"/>
      <c r="D9" s="69"/>
      <c r="E9" s="69"/>
      <c r="F9" s="69">
        <f t="shared" si="0"/>
        <v>0</v>
      </c>
    </row>
    <row r="10" spans="1:6" ht="12.75">
      <c r="A10" s="4"/>
      <c r="B10" s="57"/>
      <c r="C10" s="57"/>
      <c r="D10" s="69"/>
      <c r="E10" s="69"/>
      <c r="F10" s="69">
        <f t="shared" si="0"/>
        <v>0</v>
      </c>
    </row>
    <row r="11" spans="1:6" ht="12.75">
      <c r="A11" s="4"/>
      <c r="B11" s="57"/>
      <c r="C11" s="61"/>
      <c r="D11" s="69"/>
      <c r="E11" s="69"/>
      <c r="F11" s="69">
        <f t="shared" si="0"/>
        <v>0</v>
      </c>
    </row>
    <row r="12" spans="1:6" ht="12.75">
      <c r="A12" s="4"/>
      <c r="B12" s="57"/>
      <c r="C12" s="57"/>
      <c r="D12" s="69"/>
      <c r="E12" s="69"/>
      <c r="F12" s="69">
        <f t="shared" si="0"/>
        <v>0</v>
      </c>
    </row>
    <row r="13" ht="12.75">
      <c r="F13" s="69">
        <f t="shared" si="0"/>
        <v>0</v>
      </c>
    </row>
    <row r="14" ht="12.75">
      <c r="F14" s="69">
        <f t="shared" si="0"/>
        <v>0</v>
      </c>
    </row>
    <row r="15" spans="1:8" ht="12.75">
      <c r="A15" s="4"/>
      <c r="B15" s="57"/>
      <c r="C15" s="61"/>
      <c r="D15" s="69"/>
      <c r="E15" s="69"/>
      <c r="F15" s="69">
        <f aca="true" t="shared" si="1" ref="F15:F41">SUM(D15:E15)</f>
        <v>0</v>
      </c>
      <c r="G15" s="69"/>
      <c r="H15" s="69"/>
    </row>
    <row r="16" spans="1:8" ht="12.75">
      <c r="A16" s="4"/>
      <c r="B16" s="57"/>
      <c r="C16" s="57"/>
      <c r="D16" s="69"/>
      <c r="E16" s="69"/>
      <c r="F16" s="69">
        <f t="shared" si="1"/>
        <v>0</v>
      </c>
      <c r="G16" s="69"/>
      <c r="H16" s="69"/>
    </row>
    <row r="17" spans="1:8" ht="12.75">
      <c r="A17" s="4"/>
      <c r="B17" s="57"/>
      <c r="C17" s="61"/>
      <c r="D17" s="69"/>
      <c r="E17" s="69"/>
      <c r="F17" s="69">
        <f t="shared" si="1"/>
        <v>0</v>
      </c>
      <c r="G17" s="69"/>
      <c r="H17" s="69"/>
    </row>
    <row r="18" spans="1:8" ht="12.75">
      <c r="A18" s="4"/>
      <c r="B18" s="57"/>
      <c r="C18" s="57"/>
      <c r="D18" s="69"/>
      <c r="E18" s="69"/>
      <c r="F18" s="69">
        <f t="shared" si="1"/>
        <v>0</v>
      </c>
      <c r="G18" s="69"/>
      <c r="H18" s="69"/>
    </row>
    <row r="19" spans="1:8" ht="12.75">
      <c r="A19" s="4"/>
      <c r="B19" s="57"/>
      <c r="C19" s="57"/>
      <c r="D19" s="69"/>
      <c r="E19" s="69"/>
      <c r="F19" s="69">
        <f t="shared" si="1"/>
        <v>0</v>
      </c>
      <c r="G19" s="69"/>
      <c r="H19" s="69"/>
    </row>
    <row r="20" spans="1:8" ht="12.75">
      <c r="A20" s="4"/>
      <c r="B20" s="61"/>
      <c r="C20" s="61"/>
      <c r="D20" s="69"/>
      <c r="E20" s="69"/>
      <c r="F20" s="69">
        <f t="shared" si="1"/>
        <v>0</v>
      </c>
      <c r="G20" s="69"/>
      <c r="H20" s="69"/>
    </row>
    <row r="21" spans="1:8" ht="12.75">
      <c r="A21" s="4"/>
      <c r="B21" s="57"/>
      <c r="C21" s="57"/>
      <c r="D21" s="69"/>
      <c r="E21" s="69"/>
      <c r="F21" s="69">
        <f t="shared" si="1"/>
        <v>0</v>
      </c>
      <c r="G21" s="69"/>
      <c r="H21" s="69"/>
    </row>
    <row r="22" spans="1:8" ht="12.75">
      <c r="A22" s="4"/>
      <c r="B22" s="57"/>
      <c r="C22" s="57"/>
      <c r="D22" s="69"/>
      <c r="E22" s="69"/>
      <c r="F22" s="69">
        <f t="shared" si="1"/>
        <v>0</v>
      </c>
      <c r="G22" s="69"/>
      <c r="H22" s="69"/>
    </row>
    <row r="23" spans="1:8" ht="12.75">
      <c r="A23" s="4"/>
      <c r="B23" s="57"/>
      <c r="C23" s="61"/>
      <c r="D23" s="69"/>
      <c r="E23" s="69"/>
      <c r="F23" s="69">
        <f t="shared" si="1"/>
        <v>0</v>
      </c>
      <c r="G23" s="69"/>
      <c r="H23" s="69"/>
    </row>
    <row r="24" spans="1:8" ht="12.75">
      <c r="A24" s="4"/>
      <c r="B24" s="57"/>
      <c r="C24" s="61"/>
      <c r="D24" s="69"/>
      <c r="E24" s="69"/>
      <c r="F24" s="69">
        <f t="shared" si="1"/>
        <v>0</v>
      </c>
      <c r="G24" s="69"/>
      <c r="H24" s="69"/>
    </row>
    <row r="25" spans="1:8" ht="12.75">
      <c r="A25" s="4"/>
      <c r="B25" s="57"/>
      <c r="C25" s="57"/>
      <c r="D25" s="69"/>
      <c r="E25" s="69"/>
      <c r="F25" s="69">
        <f t="shared" si="1"/>
        <v>0</v>
      </c>
      <c r="G25" s="69"/>
      <c r="H25" s="69"/>
    </row>
    <row r="26" spans="1:8" ht="12.75">
      <c r="A26" s="4"/>
      <c r="B26" s="57"/>
      <c r="C26" s="57"/>
      <c r="D26" s="69"/>
      <c r="E26" s="69"/>
      <c r="F26" s="69">
        <f t="shared" si="1"/>
        <v>0</v>
      </c>
      <c r="G26" s="69"/>
      <c r="H26" s="69"/>
    </row>
    <row r="27" spans="1:8" ht="12.75">
      <c r="A27" s="4"/>
      <c r="B27" s="57"/>
      <c r="C27" s="61"/>
      <c r="D27" s="69"/>
      <c r="E27" s="69"/>
      <c r="F27" s="69">
        <f t="shared" si="1"/>
        <v>0</v>
      </c>
      <c r="G27" s="69"/>
      <c r="H27" s="69"/>
    </row>
    <row r="28" spans="1:8" ht="12.75">
      <c r="A28" s="4"/>
      <c r="B28" s="57"/>
      <c r="C28" s="61"/>
      <c r="D28" s="69"/>
      <c r="E28" s="69"/>
      <c r="F28" s="69">
        <f t="shared" si="1"/>
        <v>0</v>
      </c>
      <c r="G28" s="69"/>
      <c r="H28" s="69"/>
    </row>
    <row r="29" spans="1:8" ht="12.75">
      <c r="A29" s="4"/>
      <c r="B29" s="57"/>
      <c r="C29" s="57"/>
      <c r="D29" s="69"/>
      <c r="E29" s="69"/>
      <c r="F29" s="69">
        <f t="shared" si="1"/>
        <v>0</v>
      </c>
      <c r="G29" s="69"/>
      <c r="H29" s="69"/>
    </row>
    <row r="30" spans="1:8" ht="12.75">
      <c r="A30" s="4"/>
      <c r="B30" s="61"/>
      <c r="C30" s="61"/>
      <c r="D30" s="69"/>
      <c r="E30" s="69"/>
      <c r="F30" s="69">
        <f t="shared" si="1"/>
        <v>0</v>
      </c>
      <c r="G30" s="69"/>
      <c r="H30" s="69"/>
    </row>
    <row r="31" spans="1:8" ht="12.75">
      <c r="A31" s="4"/>
      <c r="B31" s="57"/>
      <c r="C31" s="57"/>
      <c r="D31" s="69"/>
      <c r="E31" s="69"/>
      <c r="F31" s="69">
        <f t="shared" si="1"/>
        <v>0</v>
      </c>
      <c r="G31" s="69"/>
      <c r="H31" s="69"/>
    </row>
    <row r="32" spans="1:8" ht="12.75">
      <c r="A32" s="4"/>
      <c r="B32" s="57"/>
      <c r="C32" s="57"/>
      <c r="D32" s="69"/>
      <c r="E32" s="69"/>
      <c r="F32" s="69">
        <f t="shared" si="1"/>
        <v>0</v>
      </c>
      <c r="G32" s="69"/>
      <c r="H32" s="69"/>
    </row>
    <row r="33" spans="1:8" ht="12.75">
      <c r="A33" s="4"/>
      <c r="B33" s="57"/>
      <c r="C33" s="57"/>
      <c r="D33" s="69"/>
      <c r="E33" s="69"/>
      <c r="F33" s="69">
        <f t="shared" si="1"/>
        <v>0</v>
      </c>
      <c r="G33" s="69"/>
      <c r="H33" s="69"/>
    </row>
    <row r="34" spans="1:8" ht="12.75">
      <c r="A34" s="4"/>
      <c r="B34" s="57"/>
      <c r="C34" s="61"/>
      <c r="D34" s="69"/>
      <c r="E34" s="69"/>
      <c r="F34" s="69">
        <f t="shared" si="1"/>
        <v>0</v>
      </c>
      <c r="G34" s="69"/>
      <c r="H34" s="69"/>
    </row>
    <row r="35" spans="1:8" ht="12.75">
      <c r="A35" s="4"/>
      <c r="B35" s="57"/>
      <c r="C35" s="57"/>
      <c r="D35" s="69"/>
      <c r="E35" s="69"/>
      <c r="F35" s="69">
        <f t="shared" si="1"/>
        <v>0</v>
      </c>
      <c r="G35" s="69"/>
      <c r="H35" s="69"/>
    </row>
    <row r="36" spans="1:8" ht="12.75">
      <c r="A36" s="4"/>
      <c r="B36" s="57"/>
      <c r="C36" s="57"/>
      <c r="D36" s="69"/>
      <c r="E36" s="69"/>
      <c r="F36" s="69">
        <f t="shared" si="1"/>
        <v>0</v>
      </c>
      <c r="G36" s="69"/>
      <c r="H36" s="69"/>
    </row>
    <row r="37" spans="1:8" ht="12.75">
      <c r="A37" s="4"/>
      <c r="B37" s="57"/>
      <c r="C37" s="61"/>
      <c r="D37" s="69"/>
      <c r="E37" s="69"/>
      <c r="F37" s="69">
        <f t="shared" si="1"/>
        <v>0</v>
      </c>
      <c r="G37" s="69"/>
      <c r="H37" s="69"/>
    </row>
    <row r="38" spans="1:8" ht="12.75">
      <c r="A38" s="4"/>
      <c r="B38" s="57"/>
      <c r="C38" s="57"/>
      <c r="D38" s="69"/>
      <c r="E38" s="69"/>
      <c r="F38" s="69">
        <f t="shared" si="1"/>
        <v>0</v>
      </c>
      <c r="G38" s="69"/>
      <c r="H38" s="69"/>
    </row>
    <row r="39" spans="1:8" ht="12.75">
      <c r="A39" s="4"/>
      <c r="B39" s="57"/>
      <c r="C39" s="57"/>
      <c r="D39" s="69"/>
      <c r="E39" s="69"/>
      <c r="F39" s="69">
        <f t="shared" si="1"/>
        <v>0</v>
      </c>
      <c r="G39" s="69"/>
      <c r="H39" s="69"/>
    </row>
    <row r="40" ht="12.75">
      <c r="F40" s="69">
        <f t="shared" si="1"/>
        <v>0</v>
      </c>
    </row>
    <row r="41" ht="12.75">
      <c r="F41" s="69">
        <f t="shared" si="1"/>
        <v>0</v>
      </c>
    </row>
    <row r="42" spans="1:8" ht="12.75">
      <c r="A42" s="4"/>
      <c r="B42" s="57"/>
      <c r="C42" s="61"/>
      <c r="D42" s="69"/>
      <c r="E42" s="69"/>
      <c r="F42" s="69">
        <f aca="true" t="shared" si="2" ref="F42:F48">SUM(D42:E42)</f>
        <v>0</v>
      </c>
      <c r="G42" s="69"/>
      <c r="H42" s="69"/>
    </row>
    <row r="43" spans="1:8" ht="12.75">
      <c r="A43" s="4"/>
      <c r="B43" s="57"/>
      <c r="C43" s="57"/>
      <c r="D43" s="69"/>
      <c r="E43" s="69"/>
      <c r="F43" s="69">
        <f t="shared" si="2"/>
        <v>0</v>
      </c>
      <c r="G43" s="69"/>
      <c r="H43" s="69"/>
    </row>
    <row r="44" spans="1:8" ht="12.75">
      <c r="A44" s="4"/>
      <c r="B44" s="57"/>
      <c r="C44" s="65"/>
      <c r="D44" s="69"/>
      <c r="E44" s="69"/>
      <c r="F44" s="69">
        <f t="shared" si="2"/>
        <v>0</v>
      </c>
      <c r="G44" s="69"/>
      <c r="H44" s="69"/>
    </row>
    <row r="45" spans="1:8" ht="12.75">
      <c r="A45" s="4"/>
      <c r="B45" s="61"/>
      <c r="C45" s="61"/>
      <c r="D45" s="69"/>
      <c r="E45" s="69"/>
      <c r="F45" s="69">
        <f t="shared" si="2"/>
        <v>0</v>
      </c>
      <c r="G45" s="69"/>
      <c r="H45" s="69"/>
    </row>
    <row r="46" spans="1:8" ht="12.75">
      <c r="A46" s="4"/>
      <c r="B46" s="57"/>
      <c r="C46" s="57"/>
      <c r="D46" s="69"/>
      <c r="E46" s="69"/>
      <c r="F46" s="69">
        <f t="shared" si="2"/>
        <v>0</v>
      </c>
      <c r="G46" s="69"/>
      <c r="H46" s="69"/>
    </row>
    <row r="47" ht="12.75">
      <c r="F47" s="69">
        <f t="shared" si="2"/>
        <v>0</v>
      </c>
    </row>
    <row r="48" ht="12.75">
      <c r="F48" s="69">
        <f t="shared" si="2"/>
        <v>0</v>
      </c>
    </row>
    <row r="49" spans="1:6" ht="12.75">
      <c r="A49" s="4"/>
      <c r="B49" s="57"/>
      <c r="C49" s="57"/>
      <c r="D49" s="69"/>
      <c r="E49" s="39"/>
      <c r="F49" s="69">
        <f aca="true" t="shared" si="3" ref="F49:F57">SUM(D49:E49)</f>
        <v>0</v>
      </c>
    </row>
    <row r="50" spans="1:6" ht="12.75">
      <c r="A50" s="4"/>
      <c r="B50" s="57"/>
      <c r="C50" s="57"/>
      <c r="D50" s="69"/>
      <c r="E50" s="39"/>
      <c r="F50" s="69">
        <f t="shared" si="3"/>
        <v>0</v>
      </c>
    </row>
    <row r="51" spans="1:6" ht="12.75">
      <c r="A51" s="4"/>
      <c r="B51" s="57"/>
      <c r="C51" s="57"/>
      <c r="D51" s="69"/>
      <c r="E51" s="39"/>
      <c r="F51" s="69">
        <f t="shared" si="3"/>
        <v>0</v>
      </c>
    </row>
    <row r="52" spans="1:6" ht="12.75">
      <c r="A52" s="4"/>
      <c r="B52" s="57"/>
      <c r="C52" s="57"/>
      <c r="D52" s="69"/>
      <c r="E52" s="39"/>
      <c r="F52" s="69">
        <f t="shared" si="3"/>
        <v>0</v>
      </c>
    </row>
    <row r="53" spans="1:6" ht="12.75">
      <c r="A53" s="4"/>
      <c r="B53" s="57"/>
      <c r="C53" s="61"/>
      <c r="D53" s="69"/>
      <c r="E53" s="39"/>
      <c r="F53" s="69">
        <f t="shared" si="3"/>
        <v>0</v>
      </c>
    </row>
    <row r="54" spans="1:6" ht="12.75">
      <c r="A54" s="4"/>
      <c r="B54" s="57"/>
      <c r="C54" s="57"/>
      <c r="D54" s="69"/>
      <c r="E54" s="39"/>
      <c r="F54" s="69">
        <f t="shared" si="3"/>
        <v>0</v>
      </c>
    </row>
    <row r="55" spans="1:6" ht="12.75">
      <c r="A55" s="4"/>
      <c r="B55" s="57"/>
      <c r="C55" s="57"/>
      <c r="D55" s="69"/>
      <c r="E55" s="39"/>
      <c r="F55" s="69">
        <f t="shared" si="3"/>
        <v>0</v>
      </c>
    </row>
    <row r="56" spans="1:6" ht="12.75">
      <c r="A56" s="4"/>
      <c r="B56" s="57"/>
      <c r="C56" s="57"/>
      <c r="D56" s="69"/>
      <c r="E56" s="39"/>
      <c r="F56" s="69">
        <f t="shared" si="3"/>
        <v>0</v>
      </c>
    </row>
    <row r="57" spans="1:6" ht="12.75">
      <c r="A57" s="4"/>
      <c r="B57" s="57"/>
      <c r="C57" s="61"/>
      <c r="D57" s="69"/>
      <c r="E57" s="39"/>
      <c r="F57" s="69">
        <f t="shared" si="3"/>
        <v>0</v>
      </c>
    </row>
  </sheetData>
  <sheetProtection/>
  <printOptions/>
  <pageMargins left="0.75" right="0.75" top="1" bottom="1" header="0.5" footer="0.5"/>
  <pageSetup fitToHeight="1" fitToWidth="1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55">
      <selection activeCell="B80" sqref="B80"/>
    </sheetView>
  </sheetViews>
  <sheetFormatPr defaultColWidth="9.140625" defaultRowHeight="12.75"/>
  <cols>
    <col min="2" max="2" width="29.421875" style="0" customWidth="1"/>
    <col min="3" max="3" width="28.7109375" style="0" customWidth="1"/>
    <col min="4" max="4" width="10.28125" style="0" customWidth="1"/>
    <col min="5" max="5" width="5.7109375" style="0" customWidth="1"/>
    <col min="6" max="6" width="7.7109375" style="0" customWidth="1"/>
    <col min="7" max="7" width="10.140625" style="0" bestFit="1" customWidth="1"/>
    <col min="8" max="8" width="8.57421875" style="0" customWidth="1"/>
    <col min="9" max="9" width="10.421875" style="0" customWidth="1"/>
    <col min="10" max="10" width="6.140625" style="0" customWidth="1"/>
  </cols>
  <sheetData>
    <row r="1" spans="1:15" ht="23.25">
      <c r="A1" s="130" t="str">
        <f>+COVER!A1</f>
        <v>US Biathlon World Team Trials</v>
      </c>
      <c r="B1" s="130"/>
      <c r="C1" s="130"/>
      <c r="D1" s="130"/>
      <c r="E1" s="13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3.25">
      <c r="A2" s="132">
        <f>+COVER!A2</f>
        <v>40167</v>
      </c>
      <c r="B2" s="132"/>
      <c r="C2" s="132"/>
      <c r="D2" s="132"/>
      <c r="E2" s="132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3.25">
      <c r="A3" s="132" t="str">
        <f>+COVER!A3</f>
        <v>PURSUIT  COMPETITION</v>
      </c>
      <c r="B3" s="132"/>
      <c r="C3" s="132"/>
      <c r="D3" s="132"/>
      <c r="E3" s="132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5.75">
      <c r="A4" s="133" t="s">
        <v>46</v>
      </c>
      <c r="B4" s="133"/>
      <c r="C4" s="133"/>
      <c r="D4" s="133"/>
      <c r="E4" s="133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2.75">
      <c r="A5" s="44" t="s">
        <v>41</v>
      </c>
      <c r="B5" s="38"/>
      <c r="C5" s="2"/>
      <c r="D5" s="2"/>
      <c r="E5" s="46" t="s">
        <v>42</v>
      </c>
      <c r="F5" s="28"/>
      <c r="G5" s="29"/>
      <c r="H5" s="29"/>
      <c r="I5" s="29"/>
      <c r="K5" s="5"/>
      <c r="L5" s="45"/>
      <c r="M5" s="9"/>
      <c r="O5" s="46"/>
    </row>
    <row r="6" spans="6:12" ht="12.75">
      <c r="F6" s="57"/>
      <c r="G6" s="57"/>
      <c r="H6" s="57"/>
      <c r="I6" s="57"/>
      <c r="J6" s="57"/>
      <c r="K6" s="57"/>
      <c r="L6" s="57"/>
    </row>
    <row r="7" spans="1:12" ht="12.75">
      <c r="A7" s="89" t="s">
        <v>38</v>
      </c>
      <c r="B7" s="89" t="s">
        <v>0</v>
      </c>
      <c r="C7" s="89" t="s">
        <v>44</v>
      </c>
      <c r="D7" s="89" t="s">
        <v>45</v>
      </c>
      <c r="E7" s="89" t="s">
        <v>38</v>
      </c>
      <c r="F7" s="83"/>
      <c r="G7" s="84"/>
      <c r="H7" s="84"/>
      <c r="I7" s="84"/>
      <c r="J7" s="57"/>
      <c r="K7" s="57"/>
      <c r="L7" s="57"/>
    </row>
    <row r="8" spans="1:12" ht="12.75">
      <c r="A8" s="62" t="s">
        <v>104</v>
      </c>
      <c r="B8" s="115" t="s">
        <v>116</v>
      </c>
      <c r="C8" s="115" t="s">
        <v>117</v>
      </c>
      <c r="D8" s="62">
        <v>1</v>
      </c>
      <c r="E8" s="62" t="str">
        <f aca="true" t="shared" si="0" ref="E8:E39">A8</f>
        <v>W</v>
      </c>
      <c r="F8" s="61"/>
      <c r="G8" s="85"/>
      <c r="H8" s="61"/>
      <c r="I8" s="61"/>
      <c r="J8" s="61"/>
      <c r="K8" s="57"/>
      <c r="L8" s="57"/>
    </row>
    <row r="9" spans="1:12" ht="12.75">
      <c r="A9" s="62" t="s">
        <v>109</v>
      </c>
      <c r="B9" s="114" t="s">
        <v>113</v>
      </c>
      <c r="C9" s="115" t="s">
        <v>81</v>
      </c>
      <c r="D9" s="62">
        <v>2</v>
      </c>
      <c r="E9" s="62" t="str">
        <f t="shared" si="0"/>
        <v>WJ</v>
      </c>
      <c r="F9" s="61"/>
      <c r="G9" s="85"/>
      <c r="H9" s="61"/>
      <c r="I9" s="61"/>
      <c r="J9" s="61"/>
      <c r="K9" s="57"/>
      <c r="L9" s="57"/>
    </row>
    <row r="10" spans="1:12" ht="12.75">
      <c r="A10" s="62" t="s">
        <v>104</v>
      </c>
      <c r="B10" s="114" t="s">
        <v>108</v>
      </c>
      <c r="C10" s="115" t="s">
        <v>83</v>
      </c>
      <c r="D10" s="62">
        <v>3</v>
      </c>
      <c r="E10" s="62" t="str">
        <f t="shared" si="0"/>
        <v>W</v>
      </c>
      <c r="F10" s="61"/>
      <c r="G10" s="85"/>
      <c r="H10" s="61"/>
      <c r="I10" s="61"/>
      <c r="J10" s="61"/>
      <c r="K10" s="57"/>
      <c r="L10" s="57"/>
    </row>
    <row r="11" spans="1:12" ht="12.75">
      <c r="A11" s="62" t="s">
        <v>109</v>
      </c>
      <c r="B11" s="114" t="s">
        <v>112</v>
      </c>
      <c r="C11" s="115" t="s">
        <v>77</v>
      </c>
      <c r="D11" s="62">
        <v>4</v>
      </c>
      <c r="E11" s="62" t="str">
        <f t="shared" si="0"/>
        <v>WJ</v>
      </c>
      <c r="F11" s="61"/>
      <c r="G11" s="85"/>
      <c r="H11" s="61"/>
      <c r="I11" s="61"/>
      <c r="J11" s="61"/>
      <c r="K11" s="57"/>
      <c r="L11" s="57"/>
    </row>
    <row r="12" spans="1:12" ht="12.75">
      <c r="A12" s="62" t="s">
        <v>104</v>
      </c>
      <c r="B12" s="114" t="s">
        <v>107</v>
      </c>
      <c r="C12" s="115" t="s">
        <v>83</v>
      </c>
      <c r="D12" s="62">
        <v>5</v>
      </c>
      <c r="E12" s="62" t="str">
        <f t="shared" si="0"/>
        <v>W</v>
      </c>
      <c r="F12" s="61"/>
      <c r="G12" s="85"/>
      <c r="H12" s="61"/>
      <c r="I12" s="61"/>
      <c r="J12" s="61"/>
      <c r="K12" s="57"/>
      <c r="L12" s="57"/>
    </row>
    <row r="13" spans="1:12" ht="12.75">
      <c r="A13" s="62" t="s">
        <v>104</v>
      </c>
      <c r="B13" s="114" t="s">
        <v>120</v>
      </c>
      <c r="C13" s="115" t="s">
        <v>74</v>
      </c>
      <c r="D13" s="62">
        <v>6</v>
      </c>
      <c r="E13" s="62" t="str">
        <f t="shared" si="0"/>
        <v>W</v>
      </c>
      <c r="F13" s="61"/>
      <c r="G13" s="85"/>
      <c r="H13" s="61"/>
      <c r="I13" s="61"/>
      <c r="J13" s="61"/>
      <c r="K13" s="57"/>
      <c r="L13" s="57"/>
    </row>
    <row r="14" spans="1:12" ht="12.75">
      <c r="A14" s="62" t="s">
        <v>104</v>
      </c>
      <c r="B14" s="114" t="s">
        <v>119</v>
      </c>
      <c r="C14" s="115" t="s">
        <v>77</v>
      </c>
      <c r="D14" s="62">
        <v>7</v>
      </c>
      <c r="E14" s="62" t="str">
        <f t="shared" si="0"/>
        <v>W</v>
      </c>
      <c r="F14" s="61"/>
      <c r="G14" s="85"/>
      <c r="H14" s="61"/>
      <c r="I14" s="61"/>
      <c r="J14" s="61"/>
      <c r="K14" s="57"/>
      <c r="L14" s="57"/>
    </row>
    <row r="15" spans="1:12" ht="12.75">
      <c r="A15" s="62" t="s">
        <v>104</v>
      </c>
      <c r="B15" s="116" t="s">
        <v>114</v>
      </c>
      <c r="C15" s="115" t="s">
        <v>115</v>
      </c>
      <c r="D15" s="62">
        <v>8</v>
      </c>
      <c r="E15" s="62" t="str">
        <f t="shared" si="0"/>
        <v>W</v>
      </c>
      <c r="F15" s="61"/>
      <c r="G15" s="85"/>
      <c r="H15" s="61"/>
      <c r="I15" s="61"/>
      <c r="J15" s="61"/>
      <c r="K15" s="57"/>
      <c r="L15" s="57"/>
    </row>
    <row r="16" spans="1:12" ht="12.75">
      <c r="A16" s="62" t="s">
        <v>104</v>
      </c>
      <c r="B16" s="114" t="s">
        <v>121</v>
      </c>
      <c r="C16" s="115" t="s">
        <v>83</v>
      </c>
      <c r="D16" s="62">
        <v>9</v>
      </c>
      <c r="E16" s="62" t="str">
        <f t="shared" si="0"/>
        <v>W</v>
      </c>
      <c r="F16" s="61"/>
      <c r="G16" s="85"/>
      <c r="H16" s="61"/>
      <c r="I16" s="61"/>
      <c r="J16" s="61"/>
      <c r="K16" s="57"/>
      <c r="L16" s="57"/>
    </row>
    <row r="17" spans="1:12" ht="12.75">
      <c r="A17" s="62" t="s">
        <v>109</v>
      </c>
      <c r="B17" s="114" t="s">
        <v>110</v>
      </c>
      <c r="C17" s="115" t="s">
        <v>77</v>
      </c>
      <c r="D17" s="62">
        <v>10</v>
      </c>
      <c r="E17" s="62" t="str">
        <f t="shared" si="0"/>
        <v>WJ</v>
      </c>
      <c r="F17" s="61"/>
      <c r="G17" s="85"/>
      <c r="H17" s="61"/>
      <c r="I17" s="61"/>
      <c r="J17" s="61"/>
      <c r="K17" s="57"/>
      <c r="L17" s="57"/>
    </row>
    <row r="18" spans="1:12" ht="12.75">
      <c r="A18" s="62" t="s">
        <v>109</v>
      </c>
      <c r="B18" s="114" t="s">
        <v>111</v>
      </c>
      <c r="C18" s="115" t="s">
        <v>81</v>
      </c>
      <c r="D18" s="62">
        <v>11</v>
      </c>
      <c r="E18" s="62" t="str">
        <f t="shared" si="0"/>
        <v>WJ</v>
      </c>
      <c r="F18" s="61"/>
      <c r="G18" s="85"/>
      <c r="H18" s="61"/>
      <c r="I18" s="61"/>
      <c r="J18" s="61"/>
      <c r="K18" s="57"/>
      <c r="L18" s="57"/>
    </row>
    <row r="19" spans="1:12" ht="12.75">
      <c r="A19" s="62" t="s">
        <v>104</v>
      </c>
      <c r="B19" s="114" t="s">
        <v>105</v>
      </c>
      <c r="C19" s="115" t="s">
        <v>106</v>
      </c>
      <c r="D19" s="62">
        <v>12</v>
      </c>
      <c r="E19" s="62" t="str">
        <f t="shared" si="0"/>
        <v>W</v>
      </c>
      <c r="F19" s="61"/>
      <c r="G19" s="85"/>
      <c r="H19" s="61"/>
      <c r="I19" s="61"/>
      <c r="J19" s="61"/>
      <c r="K19" s="57"/>
      <c r="L19" s="57"/>
    </row>
    <row r="20" spans="1:12" ht="12.75">
      <c r="A20" s="62" t="s">
        <v>104</v>
      </c>
      <c r="B20" s="114" t="s">
        <v>118</v>
      </c>
      <c r="C20" s="115" t="s">
        <v>83</v>
      </c>
      <c r="D20" s="62">
        <v>13</v>
      </c>
      <c r="E20" s="62" t="str">
        <f t="shared" si="0"/>
        <v>W</v>
      </c>
      <c r="F20" s="61"/>
      <c r="G20" s="85"/>
      <c r="H20" s="61"/>
      <c r="I20" s="61"/>
      <c r="J20" s="61"/>
      <c r="K20" s="57"/>
      <c r="L20" s="57"/>
    </row>
    <row r="21" spans="1:12" ht="12.75">
      <c r="A21" s="62"/>
      <c r="B21" s="124" t="s">
        <v>103</v>
      </c>
      <c r="C21" s="118"/>
      <c r="D21" s="62">
        <v>14</v>
      </c>
      <c r="E21" s="62">
        <f t="shared" si="0"/>
        <v>0</v>
      </c>
      <c r="F21" s="61"/>
      <c r="G21" s="85"/>
      <c r="H21" s="61"/>
      <c r="I21" s="61"/>
      <c r="J21" s="61"/>
      <c r="K21" s="57"/>
      <c r="L21" s="57"/>
    </row>
    <row r="22" spans="1:12" ht="12.75">
      <c r="A22" s="62" t="s">
        <v>68</v>
      </c>
      <c r="B22" s="114" t="s">
        <v>78</v>
      </c>
      <c r="C22" s="115" t="s">
        <v>70</v>
      </c>
      <c r="D22" s="62">
        <v>15</v>
      </c>
      <c r="E22" s="62" t="str">
        <f t="shared" si="0"/>
        <v>M</v>
      </c>
      <c r="F22" s="61"/>
      <c r="G22" s="85"/>
      <c r="H22" s="61"/>
      <c r="I22" s="61"/>
      <c r="J22" s="61"/>
      <c r="K22" s="57"/>
      <c r="L22" s="57"/>
    </row>
    <row r="23" spans="1:12" ht="12.75">
      <c r="A23" s="62" t="s">
        <v>68</v>
      </c>
      <c r="B23" s="114" t="s">
        <v>95</v>
      </c>
      <c r="C23" s="115" t="s">
        <v>96</v>
      </c>
      <c r="D23" s="62">
        <v>16</v>
      </c>
      <c r="E23" s="62" t="str">
        <f t="shared" si="0"/>
        <v>M</v>
      </c>
      <c r="F23" s="86"/>
      <c r="G23" s="85"/>
      <c r="H23" s="61"/>
      <c r="I23" s="61"/>
      <c r="J23" s="61"/>
      <c r="K23" s="57"/>
      <c r="L23" s="57"/>
    </row>
    <row r="24" spans="1:12" ht="12.75">
      <c r="A24" s="62" t="s">
        <v>68</v>
      </c>
      <c r="B24" s="114" t="s">
        <v>97</v>
      </c>
      <c r="C24" s="115" t="s">
        <v>83</v>
      </c>
      <c r="D24" s="62">
        <v>17</v>
      </c>
      <c r="E24" s="62" t="str">
        <f t="shared" si="0"/>
        <v>M</v>
      </c>
      <c r="F24" s="61"/>
      <c r="G24" s="85"/>
      <c r="H24" s="61"/>
      <c r="I24" s="61"/>
      <c r="J24" s="61"/>
      <c r="K24" s="57"/>
      <c r="L24" s="57"/>
    </row>
    <row r="25" spans="1:12" ht="12.75">
      <c r="A25" s="62" t="s">
        <v>68</v>
      </c>
      <c r="B25" s="114" t="s">
        <v>101</v>
      </c>
      <c r="C25" s="115" t="s">
        <v>102</v>
      </c>
      <c r="D25" s="62">
        <v>18</v>
      </c>
      <c r="E25" s="62" t="str">
        <f t="shared" si="0"/>
        <v>M</v>
      </c>
      <c r="F25" s="61"/>
      <c r="G25" s="85"/>
      <c r="H25" s="61"/>
      <c r="I25" s="61"/>
      <c r="J25" s="61"/>
      <c r="K25" s="57"/>
      <c r="L25" s="57"/>
    </row>
    <row r="26" spans="1:12" ht="12.75">
      <c r="A26" s="62" t="s">
        <v>68</v>
      </c>
      <c r="B26" s="114" t="s">
        <v>71</v>
      </c>
      <c r="C26" s="115" t="s">
        <v>72</v>
      </c>
      <c r="D26" s="62">
        <v>19</v>
      </c>
      <c r="E26" s="62" t="str">
        <f t="shared" si="0"/>
        <v>M</v>
      </c>
      <c r="F26" s="61"/>
      <c r="G26" s="85"/>
      <c r="H26" s="61"/>
      <c r="I26" s="61"/>
      <c r="J26" s="61"/>
      <c r="K26" s="57"/>
      <c r="L26" s="57"/>
    </row>
    <row r="27" spans="1:12" ht="12.75">
      <c r="A27" s="62" t="s">
        <v>65</v>
      </c>
      <c r="B27" s="114" t="s">
        <v>98</v>
      </c>
      <c r="C27" s="115" t="s">
        <v>72</v>
      </c>
      <c r="D27" s="62">
        <v>20</v>
      </c>
      <c r="E27" s="62" t="str">
        <f t="shared" si="0"/>
        <v>MJ</v>
      </c>
      <c r="F27" s="61"/>
      <c r="G27" s="85"/>
      <c r="H27" s="61"/>
      <c r="I27" s="61"/>
      <c r="J27" s="61"/>
      <c r="K27" s="57"/>
      <c r="L27" s="57"/>
    </row>
    <row r="28" spans="1:12" ht="12.75">
      <c r="A28" s="62" t="s">
        <v>68</v>
      </c>
      <c r="B28" s="114" t="s">
        <v>79</v>
      </c>
      <c r="C28" s="115" t="s">
        <v>171</v>
      </c>
      <c r="D28" s="62">
        <v>21</v>
      </c>
      <c r="E28" s="62" t="str">
        <f t="shared" si="0"/>
        <v>M</v>
      </c>
      <c r="F28" s="61"/>
      <c r="G28" s="85"/>
      <c r="H28" s="61"/>
      <c r="I28" s="61"/>
      <c r="J28" s="61"/>
      <c r="K28" s="57"/>
      <c r="L28" s="57"/>
    </row>
    <row r="29" spans="1:12" ht="12.75">
      <c r="A29" s="62" t="s">
        <v>68</v>
      </c>
      <c r="B29" s="114" t="s">
        <v>99</v>
      </c>
      <c r="C29" s="115" t="s">
        <v>100</v>
      </c>
      <c r="D29" s="62">
        <v>22</v>
      </c>
      <c r="E29" s="62" t="str">
        <f t="shared" si="0"/>
        <v>M</v>
      </c>
      <c r="F29" s="86"/>
      <c r="G29" s="85"/>
      <c r="H29" s="61"/>
      <c r="I29" s="61"/>
      <c r="J29" s="61"/>
      <c r="K29" s="57"/>
      <c r="L29" s="57"/>
    </row>
    <row r="30" spans="1:12" ht="12.75">
      <c r="A30" s="62" t="s">
        <v>68</v>
      </c>
      <c r="B30" s="115" t="s">
        <v>73</v>
      </c>
      <c r="C30" s="115" t="s">
        <v>74</v>
      </c>
      <c r="D30" s="62">
        <v>23</v>
      </c>
      <c r="E30" s="62" t="str">
        <f t="shared" si="0"/>
        <v>M</v>
      </c>
      <c r="F30" s="61"/>
      <c r="G30" s="85"/>
      <c r="H30" s="61"/>
      <c r="I30" s="61"/>
      <c r="J30" s="61"/>
      <c r="K30" s="57"/>
      <c r="L30" s="57"/>
    </row>
    <row r="31" spans="1:12" ht="12.75">
      <c r="A31" s="62" t="s">
        <v>68</v>
      </c>
      <c r="B31" s="114" t="s">
        <v>80</v>
      </c>
      <c r="C31" s="115" t="s">
        <v>81</v>
      </c>
      <c r="D31" s="62">
        <v>24</v>
      </c>
      <c r="E31" s="62" t="str">
        <f t="shared" si="0"/>
        <v>M</v>
      </c>
      <c r="F31" s="61"/>
      <c r="G31" s="85"/>
      <c r="H31" s="61"/>
      <c r="I31" s="61"/>
      <c r="J31" s="61"/>
      <c r="K31" s="57"/>
      <c r="L31" s="57"/>
    </row>
    <row r="32" spans="1:12" ht="12.75">
      <c r="A32" s="62" t="s">
        <v>68</v>
      </c>
      <c r="B32" s="114" t="s">
        <v>69</v>
      </c>
      <c r="C32" s="115" t="s">
        <v>70</v>
      </c>
      <c r="D32" s="62">
        <v>25</v>
      </c>
      <c r="E32" s="62" t="str">
        <f t="shared" si="0"/>
        <v>M</v>
      </c>
      <c r="F32" s="61"/>
      <c r="G32" s="85"/>
      <c r="H32" s="61"/>
      <c r="I32" s="61"/>
      <c r="J32" s="61"/>
      <c r="K32" s="57"/>
      <c r="L32" s="57"/>
    </row>
    <row r="33" spans="1:12" ht="12.75">
      <c r="A33" s="62" t="s">
        <v>68</v>
      </c>
      <c r="B33" s="116" t="s">
        <v>88</v>
      </c>
      <c r="C33" s="115" t="s">
        <v>89</v>
      </c>
      <c r="D33" s="62">
        <v>26</v>
      </c>
      <c r="E33" s="62" t="str">
        <f t="shared" si="0"/>
        <v>M</v>
      </c>
      <c r="F33" s="61"/>
      <c r="G33" s="85"/>
      <c r="H33" s="61"/>
      <c r="I33" s="61"/>
      <c r="J33" s="61"/>
      <c r="K33" s="57"/>
      <c r="L33" s="57"/>
    </row>
    <row r="34" spans="1:12" ht="12.75">
      <c r="A34" s="62" t="s">
        <v>68</v>
      </c>
      <c r="B34" s="114" t="s">
        <v>93</v>
      </c>
      <c r="C34" s="115" t="s">
        <v>94</v>
      </c>
      <c r="D34" s="62">
        <v>27</v>
      </c>
      <c r="E34" s="62" t="str">
        <f t="shared" si="0"/>
        <v>M</v>
      </c>
      <c r="F34" s="61"/>
      <c r="G34" s="85"/>
      <c r="H34" s="61"/>
      <c r="I34" s="61"/>
      <c r="J34" s="61"/>
      <c r="K34" s="57"/>
      <c r="L34" s="57"/>
    </row>
    <row r="35" spans="1:12" ht="12.75">
      <c r="A35" s="62" t="s">
        <v>68</v>
      </c>
      <c r="B35" s="116" t="s">
        <v>87</v>
      </c>
      <c r="C35" s="115" t="s">
        <v>77</v>
      </c>
      <c r="D35" s="62">
        <v>28</v>
      </c>
      <c r="E35" s="62" t="str">
        <f t="shared" si="0"/>
        <v>M</v>
      </c>
      <c r="F35" s="61"/>
      <c r="G35" s="85"/>
      <c r="H35" s="61"/>
      <c r="I35" s="61"/>
      <c r="J35" s="61"/>
      <c r="K35" s="57"/>
      <c r="L35" s="57"/>
    </row>
    <row r="36" spans="1:12" ht="12.75">
      <c r="A36" s="62" t="s">
        <v>68</v>
      </c>
      <c r="B36" s="114" t="s">
        <v>76</v>
      </c>
      <c r="C36" s="115" t="s">
        <v>77</v>
      </c>
      <c r="D36" s="62">
        <v>29</v>
      </c>
      <c r="E36" s="62" t="str">
        <f t="shared" si="0"/>
        <v>M</v>
      </c>
      <c r="F36" s="61"/>
      <c r="G36" s="85"/>
      <c r="H36" s="61"/>
      <c r="I36" s="61"/>
      <c r="J36" s="61"/>
      <c r="K36" s="57"/>
      <c r="L36" s="57"/>
    </row>
    <row r="37" spans="1:12" ht="12.75">
      <c r="A37" s="62" t="s">
        <v>68</v>
      </c>
      <c r="B37" s="116" t="s">
        <v>82</v>
      </c>
      <c r="C37" s="115" t="s">
        <v>83</v>
      </c>
      <c r="D37" s="62">
        <v>30</v>
      </c>
      <c r="E37" s="62" t="str">
        <f t="shared" si="0"/>
        <v>M</v>
      </c>
      <c r="F37" s="61"/>
      <c r="G37" s="85"/>
      <c r="H37" s="61"/>
      <c r="I37" s="61"/>
      <c r="J37" s="61"/>
      <c r="K37" s="57"/>
      <c r="L37" s="57"/>
    </row>
    <row r="38" spans="1:12" ht="12.75">
      <c r="A38" s="62" t="s">
        <v>68</v>
      </c>
      <c r="B38" s="114" t="s">
        <v>84</v>
      </c>
      <c r="C38" s="115" t="s">
        <v>151</v>
      </c>
      <c r="D38" s="62">
        <v>31</v>
      </c>
      <c r="E38" s="62" t="str">
        <f t="shared" si="0"/>
        <v>M</v>
      </c>
      <c r="F38" s="61"/>
      <c r="G38" s="85"/>
      <c r="H38" s="61"/>
      <c r="I38" s="61"/>
      <c r="J38" s="61"/>
      <c r="K38" s="57"/>
      <c r="L38" s="57"/>
    </row>
    <row r="39" spans="1:12" ht="12.75">
      <c r="A39" s="62" t="s">
        <v>68</v>
      </c>
      <c r="B39" s="114" t="s">
        <v>90</v>
      </c>
      <c r="C39" s="115" t="s">
        <v>91</v>
      </c>
      <c r="D39" s="62">
        <v>32</v>
      </c>
      <c r="E39" s="62" t="str">
        <f t="shared" si="0"/>
        <v>M</v>
      </c>
      <c r="F39" s="86"/>
      <c r="G39" s="85"/>
      <c r="H39" s="61"/>
      <c r="I39" s="61"/>
      <c r="J39" s="61"/>
      <c r="K39" s="57"/>
      <c r="L39" s="57"/>
    </row>
    <row r="40" spans="1:12" ht="12.75">
      <c r="A40" s="62" t="s">
        <v>65</v>
      </c>
      <c r="B40" s="115" t="s">
        <v>66</v>
      </c>
      <c r="C40" s="115" t="s">
        <v>67</v>
      </c>
      <c r="D40" s="62">
        <v>33</v>
      </c>
      <c r="E40" s="62" t="str">
        <f aca="true" t="shared" si="1" ref="E40:E71">A40</f>
        <v>MJ</v>
      </c>
      <c r="F40" s="61"/>
      <c r="G40" s="85"/>
      <c r="H40" s="61"/>
      <c r="I40" s="61"/>
      <c r="J40" s="61"/>
      <c r="K40" s="57"/>
      <c r="L40" s="57"/>
    </row>
    <row r="41" spans="1:12" ht="12.75">
      <c r="A41" s="62" t="s">
        <v>65</v>
      </c>
      <c r="B41" s="119" t="s">
        <v>92</v>
      </c>
      <c r="C41" s="115" t="s">
        <v>83</v>
      </c>
      <c r="D41" s="62">
        <v>34</v>
      </c>
      <c r="E41" s="62" t="str">
        <f t="shared" si="1"/>
        <v>MJ</v>
      </c>
      <c r="F41" s="61"/>
      <c r="G41" s="85"/>
      <c r="H41" s="61"/>
      <c r="I41" s="61"/>
      <c r="J41" s="61"/>
      <c r="K41" s="57"/>
      <c r="L41" s="57"/>
    </row>
    <row r="42" spans="1:12" ht="12.75">
      <c r="A42" s="62" t="s">
        <v>68</v>
      </c>
      <c r="B42" s="119" t="s">
        <v>75</v>
      </c>
      <c r="C42" s="115" t="s">
        <v>70</v>
      </c>
      <c r="D42" s="62">
        <v>35</v>
      </c>
      <c r="E42" s="62" t="str">
        <f t="shared" si="1"/>
        <v>M</v>
      </c>
      <c r="F42" s="86"/>
      <c r="G42" s="85"/>
      <c r="H42" s="61"/>
      <c r="I42" s="61"/>
      <c r="J42" s="61"/>
      <c r="K42" s="57"/>
      <c r="L42" s="57"/>
    </row>
    <row r="43" spans="1:12" ht="12.75">
      <c r="A43" s="62" t="s">
        <v>65</v>
      </c>
      <c r="B43" s="115" t="s">
        <v>85</v>
      </c>
      <c r="C43" s="115" t="s">
        <v>86</v>
      </c>
      <c r="D43" s="62">
        <v>36</v>
      </c>
      <c r="E43" s="62" t="str">
        <f t="shared" si="1"/>
        <v>MJ</v>
      </c>
      <c r="F43" s="61"/>
      <c r="G43" s="85"/>
      <c r="H43" s="61"/>
      <c r="I43" s="61"/>
      <c r="J43" s="61"/>
      <c r="K43" s="57"/>
      <c r="L43" s="57"/>
    </row>
    <row r="44" spans="1:12" ht="12.75">
      <c r="A44" s="62"/>
      <c r="B44" s="120" t="s">
        <v>103</v>
      </c>
      <c r="C44" s="120"/>
      <c r="D44" s="62">
        <v>37</v>
      </c>
      <c r="E44" s="62">
        <f t="shared" si="1"/>
        <v>0</v>
      </c>
      <c r="F44" s="87"/>
      <c r="G44" s="85"/>
      <c r="H44" s="61"/>
      <c r="I44" s="61"/>
      <c r="J44" s="61"/>
      <c r="K44" s="57"/>
      <c r="L44" s="57"/>
    </row>
    <row r="45" spans="1:12" ht="12.75">
      <c r="A45" s="62" t="s">
        <v>122</v>
      </c>
      <c r="B45" s="116" t="s">
        <v>124</v>
      </c>
      <c r="C45" s="119" t="s">
        <v>125</v>
      </c>
      <c r="D45" s="62">
        <v>38</v>
      </c>
      <c r="E45" s="62" t="str">
        <f t="shared" si="1"/>
        <v>MY</v>
      </c>
      <c r="F45" s="61"/>
      <c r="G45" s="85"/>
      <c r="H45" s="61"/>
      <c r="I45" s="61"/>
      <c r="J45" s="61"/>
      <c r="K45" s="57"/>
      <c r="L45" s="57"/>
    </row>
    <row r="46" spans="1:12" ht="12.75">
      <c r="A46" s="62" t="s">
        <v>122</v>
      </c>
      <c r="B46" s="115" t="s">
        <v>141</v>
      </c>
      <c r="C46" s="115" t="s">
        <v>125</v>
      </c>
      <c r="D46" s="62">
        <v>39</v>
      </c>
      <c r="E46" s="62" t="str">
        <f t="shared" si="1"/>
        <v>MY</v>
      </c>
      <c r="F46" s="61"/>
      <c r="G46" s="85"/>
      <c r="H46" s="61"/>
      <c r="I46" s="61"/>
      <c r="J46" s="61"/>
      <c r="K46" s="57"/>
      <c r="L46" s="57"/>
    </row>
    <row r="47" spans="1:12" ht="12.75">
      <c r="A47" s="62" t="s">
        <v>122</v>
      </c>
      <c r="B47" s="115" t="s">
        <v>132</v>
      </c>
      <c r="C47" s="115" t="s">
        <v>133</v>
      </c>
      <c r="D47" s="62">
        <v>40</v>
      </c>
      <c r="E47" s="62" t="str">
        <f t="shared" si="1"/>
        <v>MY</v>
      </c>
      <c r="F47" s="61"/>
      <c r="G47" s="85"/>
      <c r="H47" s="61"/>
      <c r="I47" s="61"/>
      <c r="J47" s="61"/>
      <c r="K47" s="57"/>
      <c r="L47" s="57"/>
    </row>
    <row r="48" spans="1:12" ht="12.75">
      <c r="A48" s="62" t="s">
        <v>122</v>
      </c>
      <c r="B48" s="115" t="s">
        <v>134</v>
      </c>
      <c r="C48" s="115" t="s">
        <v>172</v>
      </c>
      <c r="D48" s="62">
        <v>41</v>
      </c>
      <c r="E48" s="62" t="str">
        <f t="shared" si="1"/>
        <v>MY</v>
      </c>
      <c r="F48" s="61"/>
      <c r="G48" s="85"/>
      <c r="H48" s="61"/>
      <c r="I48" s="61"/>
      <c r="J48" s="61"/>
      <c r="K48" s="57"/>
      <c r="L48" s="57"/>
    </row>
    <row r="49" spans="1:12" ht="12.75">
      <c r="A49" s="62" t="s">
        <v>122</v>
      </c>
      <c r="B49" s="115" t="s">
        <v>128</v>
      </c>
      <c r="C49" s="115" t="s">
        <v>129</v>
      </c>
      <c r="D49" s="62">
        <v>42</v>
      </c>
      <c r="E49" s="62" t="str">
        <f t="shared" si="1"/>
        <v>MY</v>
      </c>
      <c r="F49" s="61"/>
      <c r="G49" s="85"/>
      <c r="H49" s="61"/>
      <c r="I49" s="61"/>
      <c r="J49" s="61"/>
      <c r="K49" s="57"/>
      <c r="L49" s="57"/>
    </row>
    <row r="50" spans="1:12" ht="12.75">
      <c r="A50" s="62" t="s">
        <v>122</v>
      </c>
      <c r="B50" s="115" t="s">
        <v>136</v>
      </c>
      <c r="C50" s="115" t="s">
        <v>77</v>
      </c>
      <c r="D50" s="62">
        <v>43</v>
      </c>
      <c r="E50" s="62" t="str">
        <f t="shared" si="1"/>
        <v>MY</v>
      </c>
      <c r="F50" s="61"/>
      <c r="G50" s="85"/>
      <c r="H50" s="61"/>
      <c r="I50" s="61"/>
      <c r="J50" s="61"/>
      <c r="K50" s="57"/>
      <c r="L50" s="57"/>
    </row>
    <row r="51" spans="1:12" ht="12.75">
      <c r="A51" s="62" t="s">
        <v>122</v>
      </c>
      <c r="B51" s="115" t="s">
        <v>139</v>
      </c>
      <c r="C51" s="115" t="s">
        <v>140</v>
      </c>
      <c r="D51" s="62">
        <v>44</v>
      </c>
      <c r="E51" s="62" t="str">
        <f t="shared" si="1"/>
        <v>MY</v>
      </c>
      <c r="F51" s="61"/>
      <c r="G51" s="85"/>
      <c r="H51" s="61"/>
      <c r="I51" s="61"/>
      <c r="J51" s="61"/>
      <c r="K51" s="57"/>
      <c r="L51" s="57"/>
    </row>
    <row r="52" spans="1:12" ht="12.75">
      <c r="A52" s="62" t="s">
        <v>122</v>
      </c>
      <c r="B52" s="119" t="s">
        <v>144</v>
      </c>
      <c r="C52" s="119" t="s">
        <v>172</v>
      </c>
      <c r="D52" s="62">
        <v>45</v>
      </c>
      <c r="E52" s="62" t="str">
        <f t="shared" si="1"/>
        <v>MY</v>
      </c>
      <c r="F52" s="61"/>
      <c r="G52" s="85"/>
      <c r="H52" s="61"/>
      <c r="I52" s="61"/>
      <c r="J52" s="61"/>
      <c r="K52" s="57"/>
      <c r="L52" s="57"/>
    </row>
    <row r="53" spans="1:12" ht="12.75">
      <c r="A53" s="62" t="s">
        <v>122</v>
      </c>
      <c r="B53" s="115" t="s">
        <v>130</v>
      </c>
      <c r="C53" s="115" t="s">
        <v>131</v>
      </c>
      <c r="D53" s="62">
        <v>46</v>
      </c>
      <c r="E53" s="62" t="str">
        <f t="shared" si="1"/>
        <v>MY</v>
      </c>
      <c r="F53" s="61"/>
      <c r="G53" s="85"/>
      <c r="H53" s="61"/>
      <c r="I53" s="61"/>
      <c r="J53" s="61"/>
      <c r="K53" s="57"/>
      <c r="L53" s="57"/>
    </row>
    <row r="54" spans="1:12" ht="12.75">
      <c r="A54" s="62" t="s">
        <v>122</v>
      </c>
      <c r="B54" s="119" t="s">
        <v>123</v>
      </c>
      <c r="C54" s="119" t="s">
        <v>77</v>
      </c>
      <c r="D54" s="62">
        <v>47</v>
      </c>
      <c r="E54" s="62" t="str">
        <f t="shared" si="1"/>
        <v>MY</v>
      </c>
      <c r="F54" s="61"/>
      <c r="G54" s="85"/>
      <c r="H54" s="61"/>
      <c r="I54" s="61"/>
      <c r="J54" s="61"/>
      <c r="K54" s="57"/>
      <c r="L54" s="57"/>
    </row>
    <row r="55" spans="1:12" ht="12.75">
      <c r="A55" s="62" t="s">
        <v>122</v>
      </c>
      <c r="B55" s="119" t="s">
        <v>142</v>
      </c>
      <c r="C55" s="120" t="s">
        <v>89</v>
      </c>
      <c r="D55" s="62">
        <v>48</v>
      </c>
      <c r="E55" s="62" t="str">
        <f t="shared" si="1"/>
        <v>MY</v>
      </c>
      <c r="F55" s="61"/>
      <c r="G55" s="85"/>
      <c r="H55" s="61"/>
      <c r="I55" s="61"/>
      <c r="J55" s="61"/>
      <c r="K55" s="57"/>
      <c r="L55" s="57"/>
    </row>
    <row r="56" spans="1:12" ht="12.75">
      <c r="A56" s="62" t="s">
        <v>122</v>
      </c>
      <c r="B56" s="115" t="s">
        <v>143</v>
      </c>
      <c r="C56" s="115" t="s">
        <v>138</v>
      </c>
      <c r="D56" s="62">
        <v>49</v>
      </c>
      <c r="E56" s="62" t="str">
        <f t="shared" si="1"/>
        <v>MY</v>
      </c>
      <c r="F56" s="61"/>
      <c r="G56" s="85"/>
      <c r="H56" s="61"/>
      <c r="I56" s="61"/>
      <c r="J56" s="61"/>
      <c r="K56" s="57"/>
      <c r="L56" s="57"/>
    </row>
    <row r="57" spans="1:12" ht="12.75">
      <c r="A57" s="62" t="s">
        <v>122</v>
      </c>
      <c r="B57" s="115" t="s">
        <v>126</v>
      </c>
      <c r="C57" s="115" t="s">
        <v>127</v>
      </c>
      <c r="D57" s="62">
        <v>50</v>
      </c>
      <c r="E57" s="62" t="str">
        <f t="shared" si="1"/>
        <v>MY</v>
      </c>
      <c r="F57" s="61"/>
      <c r="G57" s="85"/>
      <c r="H57" s="61"/>
      <c r="I57" s="61"/>
      <c r="J57" s="61"/>
      <c r="K57" s="57"/>
      <c r="L57" s="57"/>
    </row>
    <row r="58" spans="1:12" ht="12.75">
      <c r="A58" s="62" t="s">
        <v>122</v>
      </c>
      <c r="B58" s="114" t="s">
        <v>135</v>
      </c>
      <c r="C58" s="115" t="s">
        <v>172</v>
      </c>
      <c r="D58" s="62">
        <v>51</v>
      </c>
      <c r="E58" s="62" t="str">
        <f t="shared" si="1"/>
        <v>MY</v>
      </c>
      <c r="F58" s="61"/>
      <c r="G58" s="85"/>
      <c r="H58" s="61"/>
      <c r="I58" s="61"/>
      <c r="J58" s="61"/>
      <c r="K58" s="57"/>
      <c r="L58" s="57"/>
    </row>
    <row r="59" spans="1:12" ht="12.75">
      <c r="A59" s="62" t="s">
        <v>122</v>
      </c>
      <c r="B59" s="114" t="s">
        <v>137</v>
      </c>
      <c r="C59" s="115" t="s">
        <v>138</v>
      </c>
      <c r="D59" s="62">
        <v>52</v>
      </c>
      <c r="E59" s="62" t="str">
        <f t="shared" si="1"/>
        <v>MY</v>
      </c>
      <c r="F59" s="61"/>
      <c r="G59" s="85"/>
      <c r="H59" s="61"/>
      <c r="I59" s="61"/>
      <c r="J59" s="61"/>
      <c r="K59" s="57"/>
      <c r="L59" s="57"/>
    </row>
    <row r="60" spans="1:12" ht="12.75">
      <c r="A60" s="62"/>
      <c r="B60" s="117" t="s">
        <v>103</v>
      </c>
      <c r="C60" s="118"/>
      <c r="D60" s="62">
        <v>53</v>
      </c>
      <c r="E60" s="62">
        <f t="shared" si="1"/>
        <v>0</v>
      </c>
      <c r="F60" s="57"/>
      <c r="G60" s="88"/>
      <c r="H60" s="57"/>
      <c r="I60" s="57"/>
      <c r="J60" s="57"/>
      <c r="K60" s="57"/>
      <c r="L60" s="57"/>
    </row>
    <row r="61" spans="1:12" ht="12.75">
      <c r="A61" s="62" t="s">
        <v>145</v>
      </c>
      <c r="B61" s="115" t="s">
        <v>152</v>
      </c>
      <c r="C61" s="115" t="s">
        <v>153</v>
      </c>
      <c r="D61" s="62">
        <v>54</v>
      </c>
      <c r="E61" s="62" t="str">
        <f t="shared" si="1"/>
        <v>WY</v>
      </c>
      <c r="F61" s="57"/>
      <c r="G61" s="57"/>
      <c r="H61" s="57"/>
      <c r="I61" s="57"/>
      <c r="J61" s="57"/>
      <c r="K61" s="57"/>
      <c r="L61" s="57"/>
    </row>
    <row r="62" spans="1:12" ht="12.75">
      <c r="A62" s="62" t="s">
        <v>145</v>
      </c>
      <c r="B62" s="119" t="s">
        <v>156</v>
      </c>
      <c r="C62" s="119" t="s">
        <v>67</v>
      </c>
      <c r="D62" s="62">
        <v>55</v>
      </c>
      <c r="E62" s="62" t="str">
        <f t="shared" si="1"/>
        <v>WY</v>
      </c>
      <c r="F62" s="57"/>
      <c r="G62" s="57"/>
      <c r="H62" s="57"/>
      <c r="I62" s="57"/>
      <c r="J62" s="57"/>
      <c r="K62" s="57"/>
      <c r="L62" s="57"/>
    </row>
    <row r="63" spans="1:12" ht="12.75">
      <c r="A63" s="62" t="s">
        <v>145</v>
      </c>
      <c r="B63" s="115" t="s">
        <v>157</v>
      </c>
      <c r="C63" s="115" t="s">
        <v>158</v>
      </c>
      <c r="D63" s="62">
        <v>56</v>
      </c>
      <c r="E63" s="62" t="str">
        <f t="shared" si="1"/>
        <v>WY</v>
      </c>
      <c r="F63" s="57"/>
      <c r="G63" s="57"/>
      <c r="H63" s="57"/>
      <c r="I63" s="57"/>
      <c r="J63" s="57"/>
      <c r="K63" s="57"/>
      <c r="L63" s="57"/>
    </row>
    <row r="64" spans="1:12" ht="12.75">
      <c r="A64" s="62" t="s">
        <v>145</v>
      </c>
      <c r="B64" s="115" t="s">
        <v>150</v>
      </c>
      <c r="C64" s="115" t="s">
        <v>151</v>
      </c>
      <c r="D64" s="62">
        <v>57</v>
      </c>
      <c r="E64" s="62" t="str">
        <f t="shared" si="1"/>
        <v>WY</v>
      </c>
      <c r="F64" s="57"/>
      <c r="G64" s="57"/>
      <c r="H64" s="57"/>
      <c r="I64" s="57"/>
      <c r="J64" s="57"/>
      <c r="K64" s="57"/>
      <c r="L64" s="57"/>
    </row>
    <row r="65" spans="1:12" ht="12.75">
      <c r="A65" s="62" t="s">
        <v>145</v>
      </c>
      <c r="B65" s="115" t="s">
        <v>148</v>
      </c>
      <c r="C65" s="115" t="s">
        <v>149</v>
      </c>
      <c r="D65" s="62">
        <v>58</v>
      </c>
      <c r="E65" s="62" t="str">
        <f t="shared" si="1"/>
        <v>WY</v>
      </c>
      <c r="F65" s="57"/>
      <c r="G65" s="57"/>
      <c r="H65" s="57"/>
      <c r="I65" s="57"/>
      <c r="J65" s="57"/>
      <c r="K65" s="57"/>
      <c r="L65" s="57"/>
    </row>
    <row r="66" spans="1:12" ht="12.75">
      <c r="A66" s="62" t="s">
        <v>145</v>
      </c>
      <c r="B66" s="115" t="s">
        <v>146</v>
      </c>
      <c r="C66" s="119" t="s">
        <v>77</v>
      </c>
      <c r="D66" s="62">
        <v>59</v>
      </c>
      <c r="E66" s="62" t="str">
        <f t="shared" si="1"/>
        <v>WY</v>
      </c>
      <c r="F66" s="57"/>
      <c r="G66" s="57"/>
      <c r="H66" s="57"/>
      <c r="I66" s="57"/>
      <c r="J66" s="57"/>
      <c r="K66" s="57"/>
      <c r="L66" s="57"/>
    </row>
    <row r="67" spans="1:12" ht="12.75">
      <c r="A67" s="62" t="s">
        <v>145</v>
      </c>
      <c r="B67" s="115" t="s">
        <v>147</v>
      </c>
      <c r="C67" s="115" t="s">
        <v>138</v>
      </c>
      <c r="D67" s="62">
        <v>60</v>
      </c>
      <c r="E67" s="62" t="str">
        <f t="shared" si="1"/>
        <v>WY</v>
      </c>
      <c r="F67" s="57"/>
      <c r="G67" s="57"/>
      <c r="H67" s="57"/>
      <c r="I67" s="57"/>
      <c r="J67" s="57"/>
      <c r="K67" s="57"/>
      <c r="L67" s="57"/>
    </row>
    <row r="68" spans="1:12" ht="12.75">
      <c r="A68" s="62" t="s">
        <v>145</v>
      </c>
      <c r="B68" s="115" t="s">
        <v>155</v>
      </c>
      <c r="C68" s="115" t="s">
        <v>131</v>
      </c>
      <c r="D68" s="62">
        <v>61</v>
      </c>
      <c r="E68" s="62" t="str">
        <f t="shared" si="1"/>
        <v>WY</v>
      </c>
      <c r="F68" s="57"/>
      <c r="G68" s="57"/>
      <c r="H68" s="57"/>
      <c r="I68" s="57"/>
      <c r="J68" s="57"/>
      <c r="K68" s="57"/>
      <c r="L68" s="57"/>
    </row>
    <row r="69" spans="1:12" ht="12.75">
      <c r="A69" s="62" t="s">
        <v>145</v>
      </c>
      <c r="B69" s="115" t="s">
        <v>154</v>
      </c>
      <c r="C69" s="115" t="s">
        <v>153</v>
      </c>
      <c r="D69" s="62">
        <v>62</v>
      </c>
      <c r="E69" s="62" t="str">
        <f t="shared" si="1"/>
        <v>WY</v>
      </c>
      <c r="F69" s="57"/>
      <c r="G69" s="57"/>
      <c r="H69" s="57"/>
      <c r="I69" s="57"/>
      <c r="J69" s="57"/>
      <c r="K69" s="57"/>
      <c r="L69" s="57"/>
    </row>
    <row r="70" spans="1:12" ht="12.75">
      <c r="A70" s="62"/>
      <c r="B70" s="118"/>
      <c r="C70" s="118"/>
      <c r="D70" s="62"/>
      <c r="E70" s="62">
        <f t="shared" si="1"/>
        <v>0</v>
      </c>
      <c r="F70" s="57"/>
      <c r="G70" s="57"/>
      <c r="H70" s="57"/>
      <c r="I70" s="57"/>
      <c r="J70" s="57"/>
      <c r="K70" s="57"/>
      <c r="L70" s="57"/>
    </row>
    <row r="71" spans="1:12" ht="12.75">
      <c r="A71" s="62" t="s">
        <v>159</v>
      </c>
      <c r="B71" s="114" t="s">
        <v>162</v>
      </c>
      <c r="C71" s="115" t="s">
        <v>163</v>
      </c>
      <c r="D71" s="62">
        <v>63</v>
      </c>
      <c r="E71" s="62" t="str">
        <f t="shared" si="1"/>
        <v>MV</v>
      </c>
      <c r="F71" s="57"/>
      <c r="G71" s="57"/>
      <c r="H71" s="57"/>
      <c r="I71" s="57"/>
      <c r="J71" s="57"/>
      <c r="K71" s="57"/>
      <c r="L71" s="57"/>
    </row>
    <row r="72" spans="1:12" ht="12.75">
      <c r="A72" s="62" t="s">
        <v>159</v>
      </c>
      <c r="B72" s="115" t="s">
        <v>160</v>
      </c>
      <c r="C72" s="115" t="s">
        <v>161</v>
      </c>
      <c r="D72" s="62">
        <v>64</v>
      </c>
      <c r="E72" s="62" t="str">
        <f aca="true" t="shared" si="2" ref="E72:E78">A72</f>
        <v>MV</v>
      </c>
      <c r="F72" s="57"/>
      <c r="G72" s="57"/>
      <c r="H72" s="57"/>
      <c r="I72" s="57"/>
      <c r="J72" s="57"/>
      <c r="K72" s="57"/>
      <c r="L72" s="57"/>
    </row>
    <row r="73" spans="1:12" ht="12.75">
      <c r="A73" s="62" t="s">
        <v>159</v>
      </c>
      <c r="B73" s="115" t="s">
        <v>164</v>
      </c>
      <c r="C73" s="115" t="s">
        <v>89</v>
      </c>
      <c r="D73" s="62">
        <v>65</v>
      </c>
      <c r="E73" s="62" t="str">
        <f t="shared" si="2"/>
        <v>MV</v>
      </c>
      <c r="F73" s="57"/>
      <c r="G73" s="57"/>
      <c r="H73" s="57"/>
      <c r="I73" s="57"/>
      <c r="J73" s="57"/>
      <c r="K73" s="57"/>
      <c r="L73" s="57"/>
    </row>
    <row r="74" spans="1:12" ht="12.75">
      <c r="A74" s="62"/>
      <c r="B74" s="79"/>
      <c r="C74" s="118"/>
      <c r="D74" s="62"/>
      <c r="E74" s="62">
        <f t="shared" si="2"/>
        <v>0</v>
      </c>
      <c r="F74" s="57"/>
      <c r="G74" s="57"/>
      <c r="H74" s="57"/>
      <c r="I74" s="57"/>
      <c r="J74" s="57"/>
      <c r="K74" s="57"/>
      <c r="L74" s="57"/>
    </row>
    <row r="75" spans="1:12" ht="12.75">
      <c r="A75" s="62" t="s">
        <v>165</v>
      </c>
      <c r="B75" s="62" t="s">
        <v>170</v>
      </c>
      <c r="C75" s="117" t="s">
        <v>125</v>
      </c>
      <c r="D75" s="62">
        <v>66</v>
      </c>
      <c r="E75" s="62" t="str">
        <f t="shared" si="2"/>
        <v>B</v>
      </c>
      <c r="F75" s="57"/>
      <c r="G75" s="57"/>
      <c r="H75" s="57"/>
      <c r="I75" s="57"/>
      <c r="J75" s="57"/>
      <c r="K75" s="57"/>
      <c r="L75" s="57"/>
    </row>
    <row r="76" spans="1:12" ht="12.75">
      <c r="A76" s="62" t="s">
        <v>165</v>
      </c>
      <c r="B76" s="62" t="s">
        <v>167</v>
      </c>
      <c r="C76" s="121" t="s">
        <v>168</v>
      </c>
      <c r="D76" s="62">
        <v>67</v>
      </c>
      <c r="E76" s="62" t="str">
        <f t="shared" si="2"/>
        <v>B</v>
      </c>
      <c r="F76" s="57"/>
      <c r="G76" s="57"/>
      <c r="H76" s="57"/>
      <c r="I76" s="57"/>
      <c r="J76" s="57"/>
      <c r="K76" s="57"/>
      <c r="L76" s="57"/>
    </row>
    <row r="77" spans="1:12" ht="12.75">
      <c r="A77" s="62" t="s">
        <v>165</v>
      </c>
      <c r="B77" s="117" t="s">
        <v>166</v>
      </c>
      <c r="C77" s="117" t="s">
        <v>125</v>
      </c>
      <c r="D77" s="62">
        <v>68</v>
      </c>
      <c r="E77" s="62" t="str">
        <f t="shared" si="2"/>
        <v>B</v>
      </c>
      <c r="F77" s="57"/>
      <c r="G77" s="57"/>
      <c r="H77" s="57"/>
      <c r="I77" s="57"/>
      <c r="J77" s="57"/>
      <c r="K77" s="57"/>
      <c r="L77" s="57"/>
    </row>
    <row r="78" spans="1:12" ht="12.75">
      <c r="A78" s="62" t="s">
        <v>165</v>
      </c>
      <c r="B78" s="117" t="s">
        <v>169</v>
      </c>
      <c r="C78" s="117" t="s">
        <v>125</v>
      </c>
      <c r="D78" s="62">
        <v>69</v>
      </c>
      <c r="E78" s="62" t="str">
        <f t="shared" si="2"/>
        <v>B</v>
      </c>
      <c r="F78" s="57"/>
      <c r="G78" s="57"/>
      <c r="H78" s="57"/>
      <c r="I78" s="57"/>
      <c r="J78" s="57"/>
      <c r="K78" s="57"/>
      <c r="L78" s="57"/>
    </row>
    <row r="79" spans="1:12" ht="12.75">
      <c r="A79" s="93"/>
      <c r="B79" s="80"/>
      <c r="C79" s="80"/>
      <c r="D79" s="62"/>
      <c r="E79" s="62">
        <f aca="true" t="shared" si="3" ref="E79:E102">A79</f>
        <v>0</v>
      </c>
      <c r="F79" s="57"/>
      <c r="G79" s="57"/>
      <c r="H79" s="57"/>
      <c r="I79" s="57"/>
      <c r="J79" s="57"/>
      <c r="K79" s="57"/>
      <c r="L79" s="57"/>
    </row>
    <row r="80" spans="1:5" ht="12.75">
      <c r="A80" s="93" t="s">
        <v>179</v>
      </c>
      <c r="B80" s="79" t="s">
        <v>180</v>
      </c>
      <c r="C80" s="79" t="s">
        <v>125</v>
      </c>
      <c r="D80" s="62">
        <v>70</v>
      </c>
      <c r="E80" s="62" t="str">
        <f t="shared" si="3"/>
        <v>G</v>
      </c>
    </row>
    <row r="81" spans="1:5" ht="12.75">
      <c r="A81" s="62"/>
      <c r="B81" s="82"/>
      <c r="C81" s="82"/>
      <c r="D81" s="62"/>
      <c r="E81" s="62">
        <f t="shared" si="3"/>
        <v>0</v>
      </c>
    </row>
    <row r="82" spans="1:5" ht="12.75">
      <c r="A82" s="62"/>
      <c r="B82" s="79"/>
      <c r="C82" s="79"/>
      <c r="D82" s="62"/>
      <c r="E82" s="62">
        <f t="shared" si="3"/>
        <v>0</v>
      </c>
    </row>
    <row r="83" spans="1:5" ht="12.75">
      <c r="A83" s="62"/>
      <c r="B83" s="80"/>
      <c r="C83" s="80"/>
      <c r="D83" s="62"/>
      <c r="E83" s="62">
        <f t="shared" si="3"/>
        <v>0</v>
      </c>
    </row>
    <row r="84" spans="1:5" ht="12.75">
      <c r="A84" s="62"/>
      <c r="B84" s="80"/>
      <c r="C84" s="80"/>
      <c r="D84" s="62"/>
      <c r="E84" s="62">
        <f t="shared" si="3"/>
        <v>0</v>
      </c>
    </row>
    <row r="85" spans="1:5" ht="12.75">
      <c r="A85" s="62"/>
      <c r="B85" s="81"/>
      <c r="C85" s="80"/>
      <c r="D85" s="62"/>
      <c r="E85" s="62">
        <f t="shared" si="3"/>
        <v>0</v>
      </c>
    </row>
    <row r="86" spans="1:5" ht="12.75">
      <c r="A86" s="62"/>
      <c r="B86" s="62"/>
      <c r="C86" s="80"/>
      <c r="D86" s="62"/>
      <c r="E86" s="62">
        <f t="shared" si="3"/>
        <v>0</v>
      </c>
    </row>
    <row r="87" spans="1:5" ht="12.75">
      <c r="A87" s="62"/>
      <c r="B87" s="82"/>
      <c r="C87" s="82"/>
      <c r="D87" s="62"/>
      <c r="E87" s="62">
        <f t="shared" si="3"/>
        <v>0</v>
      </c>
    </row>
    <row r="88" spans="1:5" ht="12.75">
      <c r="A88" s="62"/>
      <c r="B88" s="62"/>
      <c r="C88" s="62"/>
      <c r="D88" s="62"/>
      <c r="E88" s="62">
        <f t="shared" si="3"/>
        <v>0</v>
      </c>
    </row>
    <row r="89" spans="1:5" ht="12.75">
      <c r="A89" s="62"/>
      <c r="B89" s="62"/>
      <c r="C89" s="62"/>
      <c r="D89" s="62"/>
      <c r="E89" s="62">
        <f t="shared" si="3"/>
        <v>0</v>
      </c>
    </row>
    <row r="90" spans="1:5" ht="12.75">
      <c r="A90" s="62"/>
      <c r="B90" s="62"/>
      <c r="C90" s="62"/>
      <c r="D90" s="62"/>
      <c r="E90" s="62">
        <f t="shared" si="3"/>
        <v>0</v>
      </c>
    </row>
    <row r="91" spans="1:5" ht="12.75">
      <c r="A91" s="62"/>
      <c r="B91" s="62"/>
      <c r="C91" s="62"/>
      <c r="D91" s="62"/>
      <c r="E91" s="62">
        <f t="shared" si="3"/>
        <v>0</v>
      </c>
    </row>
    <row r="92" spans="1:5" ht="12.75">
      <c r="A92" s="62"/>
      <c r="B92" s="62"/>
      <c r="C92" s="62"/>
      <c r="D92" s="62"/>
      <c r="E92" s="62">
        <f t="shared" si="3"/>
        <v>0</v>
      </c>
    </row>
    <row r="93" spans="1:5" ht="12.75">
      <c r="A93" s="62"/>
      <c r="B93" s="62"/>
      <c r="C93" s="62"/>
      <c r="D93" s="62"/>
      <c r="E93" s="62">
        <f t="shared" si="3"/>
        <v>0</v>
      </c>
    </row>
    <row r="94" spans="1:5" ht="12.75">
      <c r="A94" s="62"/>
      <c r="B94" s="62"/>
      <c r="C94" s="62"/>
      <c r="D94" s="62"/>
      <c r="E94" s="62">
        <f t="shared" si="3"/>
        <v>0</v>
      </c>
    </row>
    <row r="95" spans="1:5" ht="12.75">
      <c r="A95" s="62"/>
      <c r="B95" s="62"/>
      <c r="C95" s="62"/>
      <c r="D95" s="62"/>
      <c r="E95" s="62">
        <f t="shared" si="3"/>
        <v>0</v>
      </c>
    </row>
    <row r="96" spans="1:5" ht="12.75">
      <c r="A96" s="62"/>
      <c r="B96" s="62"/>
      <c r="C96" s="62"/>
      <c r="D96" s="62"/>
      <c r="E96" s="62">
        <f t="shared" si="3"/>
        <v>0</v>
      </c>
    </row>
    <row r="97" spans="1:5" ht="12.75">
      <c r="A97" s="62"/>
      <c r="B97" s="62"/>
      <c r="C97" s="62"/>
      <c r="D97" s="62"/>
      <c r="E97" s="62">
        <f t="shared" si="3"/>
        <v>0</v>
      </c>
    </row>
    <row r="98" spans="1:5" ht="12.75">
      <c r="A98" s="62"/>
      <c r="B98" s="62"/>
      <c r="C98" s="62"/>
      <c r="D98" s="62"/>
      <c r="E98" s="62">
        <f t="shared" si="3"/>
        <v>0</v>
      </c>
    </row>
    <row r="99" spans="1:5" ht="12.75">
      <c r="A99" s="62"/>
      <c r="B99" s="62"/>
      <c r="C99" s="62"/>
      <c r="D99" s="62"/>
      <c r="E99" s="62">
        <f t="shared" si="3"/>
        <v>0</v>
      </c>
    </row>
    <row r="100" spans="1:5" ht="12.75">
      <c r="A100" s="62"/>
      <c r="B100" s="62"/>
      <c r="C100" s="62"/>
      <c r="D100" s="62"/>
      <c r="E100" s="62">
        <f t="shared" si="3"/>
        <v>0</v>
      </c>
    </row>
    <row r="101" spans="1:5" ht="12.75">
      <c r="A101" s="62"/>
      <c r="B101" s="62"/>
      <c r="C101" s="62"/>
      <c r="D101" s="62"/>
      <c r="E101" s="62">
        <f t="shared" si="3"/>
        <v>0</v>
      </c>
    </row>
    <row r="102" spans="1:5" ht="12.75">
      <c r="A102" s="62"/>
      <c r="B102" s="62"/>
      <c r="C102" s="62"/>
      <c r="D102" s="62"/>
      <c r="E102" s="62">
        <f t="shared" si="3"/>
        <v>0</v>
      </c>
    </row>
    <row r="103" spans="1:5" ht="12.75">
      <c r="A103" s="62"/>
      <c r="B103" s="62"/>
      <c r="C103" s="62"/>
      <c r="D103" s="93"/>
      <c r="E103" s="93"/>
    </row>
  </sheetData>
  <sheetProtection/>
  <mergeCells count="4">
    <mergeCell ref="A1:E1"/>
    <mergeCell ref="A2:E2"/>
    <mergeCell ref="A3:E3"/>
    <mergeCell ref="A4:E4"/>
  </mergeCells>
  <dataValidations count="2">
    <dataValidation type="list" allowBlank="1" showInputMessage="1" showErrorMessage="1" sqref="A81:A103">
      <formula1>$B$159:$B$170</formula1>
    </dataValidation>
    <dataValidation type="list" allowBlank="1" showInputMessage="1" showErrorMessage="1" sqref="A8:A78">
      <formula1>$B$162:$B$175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1"/>
  <sheetViews>
    <sheetView zoomScalePageLayoutView="0" workbookViewId="0" topLeftCell="A60">
      <selection activeCell="C80" sqref="C80:D80"/>
    </sheetView>
  </sheetViews>
  <sheetFormatPr defaultColWidth="9.140625" defaultRowHeight="12.75"/>
  <cols>
    <col min="1" max="1" width="4.7109375" style="4" customWidth="1"/>
    <col min="2" max="2" width="8.421875" style="6" customWidth="1"/>
    <col min="3" max="3" width="21.7109375" style="0" customWidth="1"/>
    <col min="4" max="4" width="27.7109375" style="0" customWidth="1"/>
    <col min="5" max="5" width="8.28125" style="7" bestFit="1" customWidth="1"/>
    <col min="6" max="6" width="0.13671875" style="27" customWidth="1"/>
    <col min="7" max="8" width="2.7109375" style="19" customWidth="1"/>
    <col min="9" max="10" width="3.7109375" style="19" customWidth="1"/>
    <col min="11" max="11" width="3.7109375" style="4" customWidth="1"/>
    <col min="12" max="12" width="9.140625" style="24" customWidth="1"/>
    <col min="13" max="13" width="0.13671875" style="10" customWidth="1"/>
    <col min="14" max="14" width="7.00390625" style="4" customWidth="1"/>
    <col min="15" max="15" width="5.7109375" style="39" customWidth="1"/>
    <col min="16" max="16" width="9.140625" style="4" customWidth="1"/>
    <col min="17" max="17" width="9.7109375" style="48" bestFit="1" customWidth="1"/>
  </cols>
  <sheetData>
    <row r="1" spans="1:17" s="102" customFormat="1" ht="17.25" customHeight="1">
      <c r="A1" s="135" t="str">
        <f>+COVER!A1</f>
        <v>US Biathlon World Team Trials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99"/>
      <c r="N1" s="99"/>
      <c r="O1" s="99"/>
      <c r="P1" s="100"/>
      <c r="Q1" s="101"/>
    </row>
    <row r="2" spans="1:17" s="102" customFormat="1" ht="15.75" customHeight="1">
      <c r="A2" s="134">
        <f>+COVER!A2</f>
        <v>40167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03"/>
      <c r="N2" s="103"/>
      <c r="O2" s="103"/>
      <c r="P2" s="100"/>
      <c r="Q2" s="101"/>
    </row>
    <row r="3" spans="1:17" s="95" customFormat="1" ht="15.75">
      <c r="A3" s="134" t="str">
        <f>+COVER!A3</f>
        <v>PURSUIT  COMPETITION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03"/>
      <c r="N3" s="103"/>
      <c r="O3" s="103"/>
      <c r="P3" s="104"/>
      <c r="Q3" s="101"/>
    </row>
    <row r="4" spans="1:17" s="16" customFormat="1" ht="15" customHeight="1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92"/>
      <c r="N4" s="92"/>
      <c r="O4" s="92"/>
      <c r="P4" s="19"/>
      <c r="Q4" s="48"/>
    </row>
    <row r="5" spans="1:14" ht="12.75">
      <c r="A5" s="44" t="s">
        <v>41</v>
      </c>
      <c r="B5" s="38"/>
      <c r="C5" s="2"/>
      <c r="D5" s="2"/>
      <c r="E5" s="8"/>
      <c r="F5" s="28"/>
      <c r="G5" s="29"/>
      <c r="H5" s="29"/>
      <c r="I5" s="29"/>
      <c r="J5" s="29"/>
      <c r="K5" s="5"/>
      <c r="L5" s="46" t="str">
        <f>COVER!N5</f>
        <v>Mt. Itasca Biathlon Association</v>
      </c>
      <c r="M5" s="9"/>
      <c r="N5" s="46"/>
    </row>
    <row r="6" ht="12.75">
      <c r="C6" s="2"/>
    </row>
    <row r="7" spans="1:17" s="14" customFormat="1" ht="12.75">
      <c r="A7" s="49" t="s">
        <v>38</v>
      </c>
      <c r="B7" s="32" t="s">
        <v>9</v>
      </c>
      <c r="C7" s="14" t="s">
        <v>39</v>
      </c>
      <c r="D7" s="14" t="s">
        <v>40</v>
      </c>
      <c r="E7" s="33" t="s">
        <v>35</v>
      </c>
      <c r="F7" s="34" t="s">
        <v>1</v>
      </c>
      <c r="G7" s="35" t="s">
        <v>3</v>
      </c>
      <c r="H7" s="35" t="s">
        <v>3</v>
      </c>
      <c r="I7" s="35" t="s">
        <v>4</v>
      </c>
      <c r="J7" s="35" t="s">
        <v>4</v>
      </c>
      <c r="K7" s="32" t="s">
        <v>2</v>
      </c>
      <c r="L7" s="36" t="s">
        <v>5</v>
      </c>
      <c r="M7" s="37"/>
      <c r="N7" s="32"/>
      <c r="O7" s="40"/>
      <c r="P7" s="32"/>
      <c r="Q7" s="50"/>
    </row>
    <row r="8" spans="1:17" s="14" customFormat="1" ht="12.75">
      <c r="A8" s="62" t="s">
        <v>104</v>
      </c>
      <c r="B8" s="51">
        <v>1</v>
      </c>
      <c r="C8" s="115" t="s">
        <v>116</v>
      </c>
      <c r="D8" s="115" t="s">
        <v>117</v>
      </c>
      <c r="E8" s="122">
        <v>0.45868055555555554</v>
      </c>
      <c r="F8" s="34"/>
      <c r="G8" s="51"/>
      <c r="H8" s="51"/>
      <c r="I8" s="51"/>
      <c r="J8" s="51"/>
      <c r="K8" s="52">
        <f>IF(ISBLANK(G8),"",G8+H8+I8+J8)</f>
      </c>
      <c r="L8" s="36"/>
      <c r="M8" s="37"/>
      <c r="N8" s="32"/>
      <c r="O8" s="40"/>
      <c r="P8" s="32"/>
      <c r="Q8" s="50"/>
    </row>
    <row r="9" spans="1:17" s="14" customFormat="1" ht="12.75">
      <c r="A9" s="62" t="s">
        <v>109</v>
      </c>
      <c r="B9" s="51">
        <v>2</v>
      </c>
      <c r="C9" s="114" t="s">
        <v>113</v>
      </c>
      <c r="D9" s="115" t="s">
        <v>81</v>
      </c>
      <c r="E9" s="123">
        <v>0.4590277777777778</v>
      </c>
      <c r="F9" s="34"/>
      <c r="G9" s="51"/>
      <c r="H9" s="51"/>
      <c r="I9" s="51"/>
      <c r="J9" s="51"/>
      <c r="K9" s="52">
        <f>IF(ISBLANK(G9),"",G9+H9+I9+J9)</f>
      </c>
      <c r="L9" s="36"/>
      <c r="M9" s="37"/>
      <c r="N9" s="32"/>
      <c r="O9" s="40"/>
      <c r="P9" s="32"/>
      <c r="Q9" s="50"/>
    </row>
    <row r="10" spans="1:17" s="14" customFormat="1" ht="12.75">
      <c r="A10" s="62" t="s">
        <v>104</v>
      </c>
      <c r="B10" s="51">
        <v>3</v>
      </c>
      <c r="C10" s="114" t="s">
        <v>108</v>
      </c>
      <c r="D10" s="115" t="s">
        <v>83</v>
      </c>
      <c r="E10" s="122">
        <v>0.459375</v>
      </c>
      <c r="F10" s="34"/>
      <c r="G10" s="51"/>
      <c r="H10" s="51"/>
      <c r="I10" s="51"/>
      <c r="J10" s="51"/>
      <c r="K10" s="52">
        <f>IF(ISBLANK(G10),"",G10+H10+I10+J10)</f>
      </c>
      <c r="L10" s="36"/>
      <c r="M10" s="37"/>
      <c r="N10" s="32"/>
      <c r="O10" s="40"/>
      <c r="P10" s="32"/>
      <c r="Q10" s="50"/>
    </row>
    <row r="11" spans="1:17" s="14" customFormat="1" ht="12.75">
      <c r="A11" s="62" t="s">
        <v>109</v>
      </c>
      <c r="B11" s="51">
        <v>4</v>
      </c>
      <c r="C11" s="114" t="s">
        <v>112</v>
      </c>
      <c r="D11" s="115" t="s">
        <v>77</v>
      </c>
      <c r="E11" s="122">
        <v>0.459722222222222</v>
      </c>
      <c r="F11" s="34"/>
      <c r="G11" s="51"/>
      <c r="H11" s="51"/>
      <c r="I11" s="51"/>
      <c r="J11" s="51"/>
      <c r="K11" s="52">
        <f>IF(ISBLANK(G11),"",G11+H11+I11+J11)</f>
      </c>
      <c r="L11" s="36"/>
      <c r="M11" s="37"/>
      <c r="N11" s="32"/>
      <c r="O11" s="40"/>
      <c r="P11" s="32"/>
      <c r="Q11" s="50"/>
    </row>
    <row r="12" spans="1:17" s="14" customFormat="1" ht="12.75">
      <c r="A12" s="62" t="s">
        <v>104</v>
      </c>
      <c r="B12" s="51">
        <v>5</v>
      </c>
      <c r="C12" s="114" t="s">
        <v>107</v>
      </c>
      <c r="D12" s="115" t="s">
        <v>83</v>
      </c>
      <c r="E12" s="122">
        <v>0.460069444444444</v>
      </c>
      <c r="F12" s="34"/>
      <c r="G12" s="51"/>
      <c r="H12" s="51"/>
      <c r="I12" s="51"/>
      <c r="J12" s="51"/>
      <c r="K12" s="52">
        <f>IF(ISBLANK(G12),"",G12+H12+I12+J12)</f>
      </c>
      <c r="L12" s="36"/>
      <c r="M12" s="37"/>
      <c r="N12" s="32"/>
      <c r="O12" s="40"/>
      <c r="P12" s="32"/>
      <c r="Q12" s="50"/>
    </row>
    <row r="13" spans="1:17" s="14" customFormat="1" ht="12.75">
      <c r="A13" s="62" t="s">
        <v>104</v>
      </c>
      <c r="B13" s="51">
        <v>6</v>
      </c>
      <c r="C13" s="114" t="s">
        <v>120</v>
      </c>
      <c r="D13" s="115" t="s">
        <v>74</v>
      </c>
      <c r="E13" s="122">
        <v>0.460416666666667</v>
      </c>
      <c r="F13" s="34"/>
      <c r="G13" s="51"/>
      <c r="H13" s="51"/>
      <c r="I13" s="51"/>
      <c r="J13" s="51"/>
      <c r="K13" s="52"/>
      <c r="L13" s="36"/>
      <c r="M13" s="37"/>
      <c r="N13" s="32"/>
      <c r="O13" s="40"/>
      <c r="P13" s="32"/>
      <c r="Q13" s="50"/>
    </row>
    <row r="14" spans="1:17" s="14" customFormat="1" ht="12.75">
      <c r="A14" s="62" t="s">
        <v>104</v>
      </c>
      <c r="B14" s="51">
        <v>7</v>
      </c>
      <c r="C14" s="114" t="s">
        <v>119</v>
      </c>
      <c r="D14" s="115" t="s">
        <v>77</v>
      </c>
      <c r="E14" s="122">
        <v>0.460763888888889</v>
      </c>
      <c r="F14" s="34"/>
      <c r="G14" s="51"/>
      <c r="H14" s="51"/>
      <c r="I14" s="51"/>
      <c r="J14" s="51"/>
      <c r="K14" s="52"/>
      <c r="L14" s="36"/>
      <c r="M14" s="37"/>
      <c r="N14" s="32"/>
      <c r="O14" s="40"/>
      <c r="P14" s="32"/>
      <c r="Q14" s="50"/>
    </row>
    <row r="15" spans="1:17" s="14" customFormat="1" ht="12.75">
      <c r="A15" s="62" t="s">
        <v>104</v>
      </c>
      <c r="B15" s="51">
        <v>8</v>
      </c>
      <c r="C15" s="116" t="s">
        <v>114</v>
      </c>
      <c r="D15" s="115" t="s">
        <v>115</v>
      </c>
      <c r="E15" s="122">
        <v>0.461111111111111</v>
      </c>
      <c r="F15" s="34"/>
      <c r="G15" s="51"/>
      <c r="H15" s="51"/>
      <c r="I15" s="51"/>
      <c r="J15" s="51"/>
      <c r="K15" s="52"/>
      <c r="L15" s="36"/>
      <c r="M15" s="37"/>
      <c r="N15" s="32"/>
      <c r="O15" s="40"/>
      <c r="P15" s="32"/>
      <c r="Q15" s="50"/>
    </row>
    <row r="16" spans="1:17" s="14" customFormat="1" ht="12.75">
      <c r="A16" s="62" t="s">
        <v>104</v>
      </c>
      <c r="B16" s="51">
        <v>9</v>
      </c>
      <c r="C16" s="114" t="s">
        <v>121</v>
      </c>
      <c r="D16" s="115" t="s">
        <v>83</v>
      </c>
      <c r="E16" s="122">
        <v>0.461458333333333</v>
      </c>
      <c r="F16" s="34"/>
      <c r="G16" s="51"/>
      <c r="H16" s="51"/>
      <c r="I16" s="51"/>
      <c r="J16" s="51"/>
      <c r="K16" s="52"/>
      <c r="L16" s="36"/>
      <c r="M16" s="37"/>
      <c r="N16" s="32"/>
      <c r="O16" s="40"/>
      <c r="P16" s="32"/>
      <c r="Q16" s="50"/>
    </row>
    <row r="17" spans="1:17" s="14" customFormat="1" ht="12.75">
      <c r="A17" s="62" t="s">
        <v>109</v>
      </c>
      <c r="B17" s="51">
        <v>10</v>
      </c>
      <c r="C17" s="114" t="s">
        <v>110</v>
      </c>
      <c r="D17" s="115" t="s">
        <v>77</v>
      </c>
      <c r="E17" s="122">
        <v>0.461805555555556</v>
      </c>
      <c r="F17" s="34"/>
      <c r="G17" s="51"/>
      <c r="H17" s="51"/>
      <c r="I17" s="51"/>
      <c r="J17" s="51"/>
      <c r="K17" s="52"/>
      <c r="L17" s="36"/>
      <c r="M17" s="37"/>
      <c r="N17" s="32"/>
      <c r="O17" s="40"/>
      <c r="P17" s="32"/>
      <c r="Q17" s="50"/>
    </row>
    <row r="18" spans="1:17" s="14" customFormat="1" ht="12.75">
      <c r="A18" s="62" t="s">
        <v>109</v>
      </c>
      <c r="B18" s="51">
        <v>11</v>
      </c>
      <c r="C18" s="114" t="s">
        <v>111</v>
      </c>
      <c r="D18" s="115" t="s">
        <v>81</v>
      </c>
      <c r="E18" s="122">
        <v>0.462152777777778</v>
      </c>
      <c r="F18" s="34"/>
      <c r="G18" s="51"/>
      <c r="H18" s="51"/>
      <c r="I18" s="51"/>
      <c r="J18" s="51"/>
      <c r="K18" s="52"/>
      <c r="L18" s="36"/>
      <c r="M18" s="37"/>
      <c r="N18" s="32"/>
      <c r="O18" s="40"/>
      <c r="P18" s="32"/>
      <c r="Q18" s="50"/>
    </row>
    <row r="19" spans="1:17" s="14" customFormat="1" ht="12.75">
      <c r="A19" s="62" t="s">
        <v>104</v>
      </c>
      <c r="B19" s="51">
        <v>12</v>
      </c>
      <c r="C19" s="114" t="s">
        <v>105</v>
      </c>
      <c r="D19" s="115" t="s">
        <v>106</v>
      </c>
      <c r="E19" s="122">
        <v>0.4625</v>
      </c>
      <c r="F19" s="34"/>
      <c r="G19" s="51"/>
      <c r="H19" s="51"/>
      <c r="I19" s="51"/>
      <c r="J19" s="51"/>
      <c r="K19" s="52"/>
      <c r="L19" s="36"/>
      <c r="M19" s="37"/>
      <c r="N19" s="32"/>
      <c r="O19" s="40"/>
      <c r="P19" s="32"/>
      <c r="Q19" s="50"/>
    </row>
    <row r="20" spans="1:17" s="14" customFormat="1" ht="12.75">
      <c r="A20" s="62" t="s">
        <v>104</v>
      </c>
      <c r="B20" s="51">
        <v>13</v>
      </c>
      <c r="C20" s="114" t="s">
        <v>118</v>
      </c>
      <c r="D20" s="115" t="s">
        <v>83</v>
      </c>
      <c r="E20" s="122">
        <v>0.462847222222222</v>
      </c>
      <c r="F20" s="34"/>
      <c r="G20" s="51"/>
      <c r="H20" s="51"/>
      <c r="I20" s="51"/>
      <c r="J20" s="51"/>
      <c r="K20" s="52"/>
      <c r="L20" s="36"/>
      <c r="M20" s="37"/>
      <c r="N20" s="32"/>
      <c r="O20" s="40"/>
      <c r="P20" s="32"/>
      <c r="Q20" s="50"/>
    </row>
    <row r="21" spans="1:17" s="14" customFormat="1" ht="12.75">
      <c r="A21" s="80"/>
      <c r="B21" s="51">
        <v>14</v>
      </c>
      <c r="C21" s="120" t="s">
        <v>103</v>
      </c>
      <c r="D21" s="120"/>
      <c r="E21" s="122">
        <v>0.463194444444444</v>
      </c>
      <c r="F21" s="34"/>
      <c r="G21" s="51"/>
      <c r="H21" s="51"/>
      <c r="I21" s="51"/>
      <c r="J21" s="51"/>
      <c r="K21" s="52"/>
      <c r="L21" s="36"/>
      <c r="M21" s="37"/>
      <c r="N21" s="32"/>
      <c r="O21" s="40"/>
      <c r="P21" s="32"/>
      <c r="Q21" s="50"/>
    </row>
    <row r="22" spans="1:17" s="14" customFormat="1" ht="12.75">
      <c r="A22" s="80"/>
      <c r="B22" s="51"/>
      <c r="C22" s="120"/>
      <c r="D22" s="120"/>
      <c r="E22" s="122"/>
      <c r="F22" s="34"/>
      <c r="G22" s="51"/>
      <c r="H22" s="51"/>
      <c r="I22" s="51"/>
      <c r="J22" s="51"/>
      <c r="K22" s="52"/>
      <c r="L22" s="36"/>
      <c r="M22" s="37"/>
      <c r="N22" s="32"/>
      <c r="O22" s="40"/>
      <c r="P22" s="32"/>
      <c r="Q22" s="50"/>
    </row>
    <row r="23" spans="1:17" s="14" customFormat="1" ht="12.75">
      <c r="A23" s="62" t="s">
        <v>68</v>
      </c>
      <c r="B23" s="51">
        <v>15</v>
      </c>
      <c r="C23" s="114" t="s">
        <v>78</v>
      </c>
      <c r="D23" s="115" t="s">
        <v>70</v>
      </c>
      <c r="E23" s="122">
        <v>0.47361111111111115</v>
      </c>
      <c r="F23" s="34"/>
      <c r="G23" s="51"/>
      <c r="H23" s="51"/>
      <c r="I23" s="51"/>
      <c r="J23" s="51"/>
      <c r="K23" s="52"/>
      <c r="L23" s="25"/>
      <c r="M23" s="37"/>
      <c r="N23" s="32"/>
      <c r="O23" s="40"/>
      <c r="P23" s="32"/>
      <c r="Q23" s="50"/>
    </row>
    <row r="24" spans="1:17" s="14" customFormat="1" ht="12.75">
      <c r="A24" s="62" t="s">
        <v>68</v>
      </c>
      <c r="B24" s="51">
        <v>16</v>
      </c>
      <c r="C24" s="114" t="s">
        <v>95</v>
      </c>
      <c r="D24" s="115" t="s">
        <v>96</v>
      </c>
      <c r="E24" s="122">
        <v>0.4739583333333333</v>
      </c>
      <c r="F24" s="34"/>
      <c r="G24" s="51"/>
      <c r="H24" s="51"/>
      <c r="I24" s="51"/>
      <c r="J24" s="51"/>
      <c r="K24" s="52"/>
      <c r="L24" s="36"/>
      <c r="M24" s="37"/>
      <c r="N24" s="32"/>
      <c r="O24" s="40"/>
      <c r="P24" s="32"/>
      <c r="Q24" s="50"/>
    </row>
    <row r="25" spans="1:17" s="14" customFormat="1" ht="12.75">
      <c r="A25" s="62" t="s">
        <v>68</v>
      </c>
      <c r="B25" s="51">
        <v>17</v>
      </c>
      <c r="C25" s="114" t="s">
        <v>97</v>
      </c>
      <c r="D25" s="115" t="s">
        <v>83</v>
      </c>
      <c r="E25" s="122">
        <v>0.47430555555555554</v>
      </c>
      <c r="F25" s="34"/>
      <c r="G25" s="51"/>
      <c r="H25" s="51"/>
      <c r="I25" s="51"/>
      <c r="J25" s="51"/>
      <c r="K25" s="52"/>
      <c r="L25" s="36"/>
      <c r="M25" s="37"/>
      <c r="N25" s="32"/>
      <c r="O25" s="40"/>
      <c r="P25" s="32"/>
      <c r="Q25" s="50"/>
    </row>
    <row r="26" spans="1:17" s="14" customFormat="1" ht="12.75">
      <c r="A26" s="62" t="s">
        <v>68</v>
      </c>
      <c r="B26" s="51">
        <v>18</v>
      </c>
      <c r="C26" s="114" t="s">
        <v>101</v>
      </c>
      <c r="D26" s="115" t="s">
        <v>102</v>
      </c>
      <c r="E26" s="122">
        <v>0.474652777777778</v>
      </c>
      <c r="F26" s="34"/>
      <c r="G26" s="51"/>
      <c r="H26" s="51"/>
      <c r="I26" s="51"/>
      <c r="J26" s="51"/>
      <c r="K26" s="52"/>
      <c r="L26" s="36"/>
      <c r="M26" s="37"/>
      <c r="N26" s="32"/>
      <c r="O26" s="40"/>
      <c r="P26" s="32"/>
      <c r="Q26" s="50"/>
    </row>
    <row r="27" spans="1:17" s="14" customFormat="1" ht="12.75">
      <c r="A27" s="62" t="s">
        <v>68</v>
      </c>
      <c r="B27" s="51">
        <v>19</v>
      </c>
      <c r="C27" s="114" t="s">
        <v>71</v>
      </c>
      <c r="D27" s="115" t="s">
        <v>151</v>
      </c>
      <c r="E27" s="122">
        <v>0.475</v>
      </c>
      <c r="F27" s="34"/>
      <c r="G27" s="51"/>
      <c r="H27" s="51"/>
      <c r="I27" s="51"/>
      <c r="J27" s="51"/>
      <c r="K27" s="52"/>
      <c r="L27" s="36"/>
      <c r="M27" s="37"/>
      <c r="N27" s="32"/>
      <c r="O27" s="40"/>
      <c r="P27" s="32"/>
      <c r="Q27" s="50"/>
    </row>
    <row r="28" spans="1:17" s="14" customFormat="1" ht="12.75">
      <c r="A28" s="62" t="s">
        <v>65</v>
      </c>
      <c r="B28" s="51">
        <v>20</v>
      </c>
      <c r="C28" s="114" t="s">
        <v>98</v>
      </c>
      <c r="D28" s="115" t="s">
        <v>151</v>
      </c>
      <c r="E28" s="122">
        <v>0.475347222222222</v>
      </c>
      <c r="F28" s="34"/>
      <c r="G28" s="74"/>
      <c r="H28" s="74"/>
      <c r="I28" s="74"/>
      <c r="J28" s="74"/>
      <c r="K28" s="75"/>
      <c r="L28" s="36"/>
      <c r="M28" s="37"/>
      <c r="N28" s="32"/>
      <c r="O28" s="40"/>
      <c r="P28" s="32"/>
      <c r="Q28" s="50"/>
    </row>
    <row r="29" spans="1:17" s="14" customFormat="1" ht="12.75">
      <c r="A29" s="62" t="s">
        <v>68</v>
      </c>
      <c r="B29" s="51">
        <v>21</v>
      </c>
      <c r="C29" s="114" t="s">
        <v>79</v>
      </c>
      <c r="D29" s="115" t="s">
        <v>171</v>
      </c>
      <c r="E29" s="122">
        <v>0.475694444444444</v>
      </c>
      <c r="F29" s="94"/>
      <c r="G29" s="51"/>
      <c r="H29" s="51"/>
      <c r="I29" s="51"/>
      <c r="J29" s="51"/>
      <c r="K29" s="52"/>
      <c r="L29" s="36"/>
      <c r="M29" s="37"/>
      <c r="N29" s="32"/>
      <c r="O29" s="40"/>
      <c r="P29" s="32"/>
      <c r="Q29" s="50"/>
    </row>
    <row r="30" spans="1:17" s="14" customFormat="1" ht="12.75">
      <c r="A30" s="62" t="s">
        <v>68</v>
      </c>
      <c r="B30" s="51">
        <v>22</v>
      </c>
      <c r="C30" s="114" t="s">
        <v>99</v>
      </c>
      <c r="D30" s="115" t="s">
        <v>100</v>
      </c>
      <c r="E30" s="122">
        <v>0.476041666666666</v>
      </c>
      <c r="F30" s="34"/>
      <c r="G30" s="77"/>
      <c r="H30" s="77"/>
      <c r="I30" s="77"/>
      <c r="J30" s="77"/>
      <c r="K30" s="78"/>
      <c r="L30" s="36"/>
      <c r="M30" s="37"/>
      <c r="N30" s="32"/>
      <c r="O30" s="40"/>
      <c r="P30" s="32"/>
      <c r="Q30" s="50"/>
    </row>
    <row r="31" spans="1:17" s="14" customFormat="1" ht="12.75">
      <c r="A31" s="62" t="s">
        <v>68</v>
      </c>
      <c r="B31" s="51">
        <v>23</v>
      </c>
      <c r="C31" s="115" t="s">
        <v>73</v>
      </c>
      <c r="D31" s="115" t="s">
        <v>74</v>
      </c>
      <c r="E31" s="122">
        <v>0.476388888888888</v>
      </c>
      <c r="F31" s="34"/>
      <c r="G31" s="51"/>
      <c r="H31" s="51"/>
      <c r="I31" s="51"/>
      <c r="J31" s="51"/>
      <c r="K31" s="52"/>
      <c r="L31" s="36"/>
      <c r="M31" s="37"/>
      <c r="N31" s="32"/>
      <c r="O31" s="40"/>
      <c r="P31" s="32"/>
      <c r="Q31" s="50"/>
    </row>
    <row r="32" spans="1:17" s="14" customFormat="1" ht="12.75">
      <c r="A32" s="62" t="s">
        <v>68</v>
      </c>
      <c r="B32" s="51">
        <v>24</v>
      </c>
      <c r="C32" s="114" t="s">
        <v>80</v>
      </c>
      <c r="D32" s="115" t="s">
        <v>81</v>
      </c>
      <c r="E32" s="122">
        <v>0.476736111111111</v>
      </c>
      <c r="F32" s="34"/>
      <c r="G32" s="51"/>
      <c r="H32" s="51"/>
      <c r="I32" s="51"/>
      <c r="J32" s="51"/>
      <c r="K32" s="52"/>
      <c r="L32" s="36"/>
      <c r="M32" s="37"/>
      <c r="N32" s="32"/>
      <c r="O32" s="40"/>
      <c r="P32" s="32"/>
      <c r="Q32" s="50"/>
    </row>
    <row r="33" spans="1:19" ht="12.75">
      <c r="A33" s="62" t="s">
        <v>68</v>
      </c>
      <c r="B33" s="51">
        <v>25</v>
      </c>
      <c r="C33" s="114" t="s">
        <v>69</v>
      </c>
      <c r="D33" s="115" t="s">
        <v>70</v>
      </c>
      <c r="E33" s="122">
        <v>0.477083333333333</v>
      </c>
      <c r="G33" s="51"/>
      <c r="H33" s="51"/>
      <c r="I33" s="51"/>
      <c r="J33" s="51"/>
      <c r="K33" s="52">
        <f aca="true" t="shared" si="0" ref="K33:K76">IF(ISBLANK(G33),"",G33+H33+I33+J33)</f>
      </c>
      <c r="S33" s="4"/>
    </row>
    <row r="34" spans="1:19" ht="12.75">
      <c r="A34" s="62" t="s">
        <v>68</v>
      </c>
      <c r="B34" s="51">
        <v>26</v>
      </c>
      <c r="C34" s="116" t="s">
        <v>88</v>
      </c>
      <c r="D34" s="115" t="s">
        <v>89</v>
      </c>
      <c r="E34" s="122">
        <v>0.477430555555555</v>
      </c>
      <c r="G34" s="51"/>
      <c r="H34" s="51"/>
      <c r="I34" s="51"/>
      <c r="J34" s="51"/>
      <c r="K34" s="52">
        <f t="shared" si="0"/>
      </c>
      <c r="S34" s="4"/>
    </row>
    <row r="35" spans="1:19" ht="12.75">
      <c r="A35" s="62" t="s">
        <v>68</v>
      </c>
      <c r="B35" s="51">
        <v>27</v>
      </c>
      <c r="C35" s="114" t="s">
        <v>93</v>
      </c>
      <c r="D35" s="115" t="s">
        <v>94</v>
      </c>
      <c r="E35" s="122">
        <v>0.477777777777777</v>
      </c>
      <c r="G35" s="51"/>
      <c r="H35" s="51"/>
      <c r="I35" s="51"/>
      <c r="J35" s="51"/>
      <c r="K35" s="52">
        <f t="shared" si="0"/>
      </c>
      <c r="S35" s="4"/>
    </row>
    <row r="36" spans="1:19" ht="12.75">
      <c r="A36" s="62" t="s">
        <v>68</v>
      </c>
      <c r="B36" s="51">
        <v>28</v>
      </c>
      <c r="C36" s="116" t="s">
        <v>87</v>
      </c>
      <c r="D36" s="115" t="s">
        <v>77</v>
      </c>
      <c r="E36" s="122">
        <v>0.478124999999999</v>
      </c>
      <c r="G36" s="51"/>
      <c r="H36" s="51"/>
      <c r="I36" s="51"/>
      <c r="J36" s="51"/>
      <c r="K36" s="52">
        <f t="shared" si="0"/>
      </c>
      <c r="R36" s="16"/>
      <c r="S36" s="4"/>
    </row>
    <row r="37" spans="1:19" ht="12.75">
      <c r="A37" s="62" t="s">
        <v>68</v>
      </c>
      <c r="B37" s="51">
        <v>29</v>
      </c>
      <c r="C37" s="114" t="s">
        <v>76</v>
      </c>
      <c r="D37" s="115" t="s">
        <v>77</v>
      </c>
      <c r="E37" s="122">
        <v>0.478472222222221</v>
      </c>
      <c r="G37" s="51"/>
      <c r="H37" s="51"/>
      <c r="I37" s="51"/>
      <c r="J37" s="51"/>
      <c r="K37" s="52">
        <f t="shared" si="0"/>
      </c>
      <c r="S37" s="4"/>
    </row>
    <row r="38" spans="1:19" ht="12.75">
      <c r="A38" s="62" t="s">
        <v>68</v>
      </c>
      <c r="B38" s="51">
        <v>30</v>
      </c>
      <c r="C38" s="116" t="s">
        <v>82</v>
      </c>
      <c r="D38" s="115" t="s">
        <v>83</v>
      </c>
      <c r="E38" s="122">
        <v>0.478819444444444</v>
      </c>
      <c r="G38" s="51"/>
      <c r="H38" s="51"/>
      <c r="I38" s="51"/>
      <c r="J38" s="51"/>
      <c r="K38" s="52"/>
      <c r="S38" s="4"/>
    </row>
    <row r="39" spans="1:19" ht="12.75">
      <c r="A39" s="62" t="s">
        <v>68</v>
      </c>
      <c r="B39" s="51">
        <v>31</v>
      </c>
      <c r="C39" s="114" t="s">
        <v>84</v>
      </c>
      <c r="D39" s="115" t="s">
        <v>72</v>
      </c>
      <c r="E39" s="122">
        <v>0.479166666666666</v>
      </c>
      <c r="G39" s="51"/>
      <c r="H39" s="51"/>
      <c r="I39" s="51"/>
      <c r="J39" s="51"/>
      <c r="K39" s="52"/>
      <c r="S39" s="4"/>
    </row>
    <row r="40" spans="1:19" ht="12.75">
      <c r="A40" s="62" t="s">
        <v>68</v>
      </c>
      <c r="B40" s="51">
        <v>32</v>
      </c>
      <c r="C40" s="114" t="s">
        <v>90</v>
      </c>
      <c r="D40" s="115" t="s">
        <v>91</v>
      </c>
      <c r="E40" s="122">
        <v>0.479513888888888</v>
      </c>
      <c r="G40" s="51"/>
      <c r="H40" s="51"/>
      <c r="I40" s="51"/>
      <c r="J40" s="51"/>
      <c r="K40" s="52">
        <f t="shared" si="0"/>
      </c>
      <c r="S40" s="4"/>
    </row>
    <row r="41" spans="1:19" ht="12.75">
      <c r="A41" s="62" t="s">
        <v>65</v>
      </c>
      <c r="B41" s="51">
        <v>33</v>
      </c>
      <c r="C41" s="115" t="s">
        <v>66</v>
      </c>
      <c r="D41" s="115" t="s">
        <v>67</v>
      </c>
      <c r="E41" s="122">
        <v>0.47986111111111</v>
      </c>
      <c r="G41" s="51"/>
      <c r="H41" s="51"/>
      <c r="I41" s="51"/>
      <c r="J41" s="51"/>
      <c r="K41" s="52">
        <f t="shared" si="0"/>
      </c>
      <c r="S41" s="4"/>
    </row>
    <row r="42" spans="1:19" ht="12.75">
      <c r="A42" s="62" t="s">
        <v>65</v>
      </c>
      <c r="B42" s="51">
        <v>34</v>
      </c>
      <c r="C42" s="119" t="s">
        <v>92</v>
      </c>
      <c r="D42" s="115" t="s">
        <v>83</v>
      </c>
      <c r="E42" s="122">
        <v>0.480208333333332</v>
      </c>
      <c r="G42" s="74"/>
      <c r="H42" s="74"/>
      <c r="I42" s="74"/>
      <c r="J42" s="74"/>
      <c r="K42" s="75">
        <f t="shared" si="0"/>
      </c>
      <c r="S42" s="4"/>
    </row>
    <row r="43" spans="1:19" ht="12.75">
      <c r="A43" s="62" t="s">
        <v>68</v>
      </c>
      <c r="B43" s="51">
        <v>35</v>
      </c>
      <c r="C43" s="119" t="s">
        <v>75</v>
      </c>
      <c r="D43" s="115" t="s">
        <v>70</v>
      </c>
      <c r="E43" s="122">
        <v>0.480555555555554</v>
      </c>
      <c r="F43" s="68"/>
      <c r="G43" s="51"/>
      <c r="H43" s="51"/>
      <c r="I43" s="51"/>
      <c r="J43" s="51"/>
      <c r="K43" s="52"/>
      <c r="S43" s="4"/>
    </row>
    <row r="44" spans="1:19" ht="12.75">
      <c r="A44" s="62" t="s">
        <v>65</v>
      </c>
      <c r="B44" s="51">
        <v>36</v>
      </c>
      <c r="C44" s="115" t="s">
        <v>85</v>
      </c>
      <c r="D44" s="115" t="s">
        <v>86</v>
      </c>
      <c r="E44" s="122">
        <v>0.480902777777777</v>
      </c>
      <c r="G44" s="77"/>
      <c r="H44" s="77"/>
      <c r="I44" s="77"/>
      <c r="J44" s="77"/>
      <c r="K44" s="78"/>
      <c r="S44" s="4"/>
    </row>
    <row r="45" spans="1:19" ht="12.75">
      <c r="A45" s="93"/>
      <c r="B45" s="51">
        <v>37</v>
      </c>
      <c r="C45" s="120" t="s">
        <v>103</v>
      </c>
      <c r="D45" s="120"/>
      <c r="E45" s="122">
        <v>0.481249999999999</v>
      </c>
      <c r="G45" s="51"/>
      <c r="H45" s="51"/>
      <c r="I45" s="51"/>
      <c r="J45" s="51"/>
      <c r="K45" s="52">
        <f t="shared" si="0"/>
      </c>
      <c r="S45" s="4"/>
    </row>
    <row r="46" spans="1:19" ht="12.75">
      <c r="A46" s="93"/>
      <c r="B46" s="51"/>
      <c r="C46" s="120"/>
      <c r="D46" s="120"/>
      <c r="E46" s="122"/>
      <c r="G46" s="51"/>
      <c r="H46" s="51"/>
      <c r="I46" s="51"/>
      <c r="J46" s="51"/>
      <c r="K46" s="52"/>
      <c r="S46" s="4"/>
    </row>
    <row r="47" spans="1:19" ht="12.75">
      <c r="A47" s="62" t="s">
        <v>122</v>
      </c>
      <c r="B47" s="51">
        <v>38</v>
      </c>
      <c r="C47" s="116" t="s">
        <v>124</v>
      </c>
      <c r="D47" s="119" t="s">
        <v>125</v>
      </c>
      <c r="E47" s="122">
        <v>0.4847222222222222</v>
      </c>
      <c r="G47" s="51"/>
      <c r="H47" s="51"/>
      <c r="I47" s="51"/>
      <c r="J47" s="51"/>
      <c r="K47" s="52">
        <f t="shared" si="0"/>
      </c>
      <c r="S47" s="4"/>
    </row>
    <row r="48" spans="1:19" ht="12.75">
      <c r="A48" s="62" t="s">
        <v>122</v>
      </c>
      <c r="B48" s="51">
        <v>39</v>
      </c>
      <c r="C48" s="115" t="s">
        <v>141</v>
      </c>
      <c r="D48" s="115" t="s">
        <v>125</v>
      </c>
      <c r="E48" s="96">
        <v>0.4850694444444445</v>
      </c>
      <c r="G48" s="51"/>
      <c r="H48" s="51"/>
      <c r="I48" s="51"/>
      <c r="J48" s="51"/>
      <c r="K48" s="52">
        <f t="shared" si="0"/>
      </c>
      <c r="S48" s="4"/>
    </row>
    <row r="49" spans="1:19" ht="12.75">
      <c r="A49" s="62" t="s">
        <v>122</v>
      </c>
      <c r="B49" s="51">
        <v>40</v>
      </c>
      <c r="C49" s="115" t="s">
        <v>132</v>
      </c>
      <c r="D49" s="115" t="s">
        <v>133</v>
      </c>
      <c r="E49" s="96">
        <v>0.48541666666666666</v>
      </c>
      <c r="G49" s="51"/>
      <c r="H49" s="51"/>
      <c r="I49" s="51"/>
      <c r="J49" s="51"/>
      <c r="K49" s="52">
        <f t="shared" si="0"/>
      </c>
      <c r="S49" s="4"/>
    </row>
    <row r="50" spans="1:19" ht="12.75">
      <c r="A50" s="62" t="s">
        <v>122</v>
      </c>
      <c r="B50" s="51">
        <v>41</v>
      </c>
      <c r="C50" s="115" t="s">
        <v>134</v>
      </c>
      <c r="D50" s="115" t="s">
        <v>172</v>
      </c>
      <c r="E50" s="122">
        <v>0.485763888888889</v>
      </c>
      <c r="G50" s="51"/>
      <c r="H50" s="51"/>
      <c r="I50" s="51"/>
      <c r="J50" s="51"/>
      <c r="K50" s="52">
        <f t="shared" si="0"/>
      </c>
      <c r="S50" s="4"/>
    </row>
    <row r="51" spans="1:19" ht="12.75">
      <c r="A51" s="62" t="s">
        <v>122</v>
      </c>
      <c r="B51" s="51">
        <v>42</v>
      </c>
      <c r="C51" s="115" t="s">
        <v>128</v>
      </c>
      <c r="D51" s="115" t="s">
        <v>129</v>
      </c>
      <c r="E51" s="96">
        <v>0.486111111111111</v>
      </c>
      <c r="G51" s="51"/>
      <c r="H51" s="51"/>
      <c r="I51" s="51"/>
      <c r="J51" s="51"/>
      <c r="K51" s="52">
        <f t="shared" si="0"/>
      </c>
      <c r="S51" s="4"/>
    </row>
    <row r="52" spans="1:19" ht="12.75">
      <c r="A52" s="62" t="s">
        <v>122</v>
      </c>
      <c r="B52" s="51">
        <v>43</v>
      </c>
      <c r="C52" s="115" t="s">
        <v>136</v>
      </c>
      <c r="D52" s="115" t="s">
        <v>77</v>
      </c>
      <c r="E52" s="96">
        <v>0.486458333333334</v>
      </c>
      <c r="G52" s="51"/>
      <c r="H52" s="51"/>
      <c r="I52" s="51"/>
      <c r="J52" s="51"/>
      <c r="K52" s="52">
        <f t="shared" si="0"/>
      </c>
      <c r="S52" s="4"/>
    </row>
    <row r="53" spans="1:19" ht="12.75">
      <c r="A53" s="62" t="s">
        <v>122</v>
      </c>
      <c r="B53" s="51">
        <v>44</v>
      </c>
      <c r="C53" s="115" t="s">
        <v>139</v>
      </c>
      <c r="D53" s="115" t="s">
        <v>140</v>
      </c>
      <c r="E53" s="122">
        <v>0.486805555555556</v>
      </c>
      <c r="G53" s="51"/>
      <c r="H53" s="51"/>
      <c r="I53" s="51"/>
      <c r="J53" s="51"/>
      <c r="K53" s="52">
        <f t="shared" si="0"/>
      </c>
      <c r="S53" s="4"/>
    </row>
    <row r="54" spans="1:19" ht="12.75">
      <c r="A54" s="62" t="s">
        <v>122</v>
      </c>
      <c r="B54" s="51">
        <v>45</v>
      </c>
      <c r="C54" s="119" t="s">
        <v>144</v>
      </c>
      <c r="D54" s="119" t="s">
        <v>172</v>
      </c>
      <c r="E54" s="96">
        <v>0.487152777777778</v>
      </c>
      <c r="G54" s="51"/>
      <c r="H54" s="51"/>
      <c r="I54" s="51"/>
      <c r="J54" s="51"/>
      <c r="K54" s="52"/>
      <c r="S54" s="4"/>
    </row>
    <row r="55" spans="1:19" ht="12.75">
      <c r="A55" s="62" t="s">
        <v>122</v>
      </c>
      <c r="B55" s="51">
        <v>46</v>
      </c>
      <c r="C55" s="115" t="s">
        <v>130</v>
      </c>
      <c r="D55" s="115" t="s">
        <v>131</v>
      </c>
      <c r="E55" s="96">
        <v>0.4875</v>
      </c>
      <c r="F55" s="68"/>
      <c r="G55" s="51"/>
      <c r="H55" s="51"/>
      <c r="I55" s="51"/>
      <c r="J55" s="51"/>
      <c r="K55" s="52">
        <f t="shared" si="0"/>
      </c>
      <c r="L55" s="76"/>
      <c r="S55" s="4"/>
    </row>
    <row r="56" spans="1:19" ht="12.75">
      <c r="A56" s="62" t="s">
        <v>122</v>
      </c>
      <c r="B56" s="51">
        <v>47</v>
      </c>
      <c r="C56" s="119" t="s">
        <v>123</v>
      </c>
      <c r="D56" s="119" t="s">
        <v>77</v>
      </c>
      <c r="E56" s="122">
        <v>0.487847222222223</v>
      </c>
      <c r="F56" s="68"/>
      <c r="G56" s="51"/>
      <c r="H56" s="51"/>
      <c r="I56" s="51"/>
      <c r="J56" s="51"/>
      <c r="K56" s="52">
        <f t="shared" si="0"/>
      </c>
      <c r="L56" s="76"/>
      <c r="S56" s="4"/>
    </row>
    <row r="57" spans="1:19" ht="12.75">
      <c r="A57" s="62" t="s">
        <v>122</v>
      </c>
      <c r="B57" s="51">
        <v>48</v>
      </c>
      <c r="C57" s="119" t="s">
        <v>142</v>
      </c>
      <c r="D57" s="120" t="s">
        <v>89</v>
      </c>
      <c r="E57" s="96">
        <v>0.488194444444445</v>
      </c>
      <c r="F57" s="68"/>
      <c r="G57" s="51"/>
      <c r="H57" s="51"/>
      <c r="I57" s="51"/>
      <c r="J57" s="51"/>
      <c r="K57" s="52">
        <f t="shared" si="0"/>
      </c>
      <c r="L57" s="76"/>
      <c r="S57" s="4"/>
    </row>
    <row r="58" spans="1:19" ht="12.75">
      <c r="A58" s="62" t="s">
        <v>122</v>
      </c>
      <c r="B58" s="51">
        <v>49</v>
      </c>
      <c r="C58" s="115" t="s">
        <v>143</v>
      </c>
      <c r="D58" s="115" t="s">
        <v>138</v>
      </c>
      <c r="E58" s="96">
        <v>0.488541666666667</v>
      </c>
      <c r="F58" s="68"/>
      <c r="G58" s="51"/>
      <c r="H58" s="51"/>
      <c r="I58" s="51"/>
      <c r="J58" s="51"/>
      <c r="K58" s="52">
        <f t="shared" si="0"/>
      </c>
      <c r="L58" s="76"/>
      <c r="S58" s="4"/>
    </row>
    <row r="59" spans="1:19" ht="12.75">
      <c r="A59" s="62" t="s">
        <v>122</v>
      </c>
      <c r="B59" s="51">
        <v>50</v>
      </c>
      <c r="C59" s="115" t="s">
        <v>126</v>
      </c>
      <c r="D59" s="115" t="s">
        <v>127</v>
      </c>
      <c r="E59" s="122">
        <v>0.48888888888889</v>
      </c>
      <c r="F59" s="68"/>
      <c r="G59" s="51"/>
      <c r="H59" s="51"/>
      <c r="I59" s="51"/>
      <c r="J59" s="51"/>
      <c r="K59" s="52">
        <f t="shared" si="0"/>
      </c>
      <c r="L59" s="76"/>
      <c r="S59" s="4"/>
    </row>
    <row r="60" spans="1:12" ht="12.75">
      <c r="A60" s="62" t="s">
        <v>122</v>
      </c>
      <c r="B60" s="51">
        <v>51</v>
      </c>
      <c r="C60" s="114" t="s">
        <v>135</v>
      </c>
      <c r="D60" s="115" t="s">
        <v>172</v>
      </c>
      <c r="E60" s="96">
        <v>0.489236111111112</v>
      </c>
      <c r="F60" s="68"/>
      <c r="G60" s="51"/>
      <c r="H60" s="51"/>
      <c r="I60" s="51"/>
      <c r="J60" s="51"/>
      <c r="K60" s="52">
        <f>IF(ISBLANK(G60),"",G60+H60+I60+J60)</f>
      </c>
      <c r="L60" s="76"/>
    </row>
    <row r="61" spans="1:12" ht="12.75">
      <c r="A61" s="62" t="s">
        <v>122</v>
      </c>
      <c r="B61" s="51">
        <v>52</v>
      </c>
      <c r="C61" s="114" t="s">
        <v>137</v>
      </c>
      <c r="D61" s="115" t="s">
        <v>138</v>
      </c>
      <c r="E61" s="96">
        <v>0.489583333333334</v>
      </c>
      <c r="F61" s="68"/>
      <c r="G61" s="51"/>
      <c r="H61" s="51"/>
      <c r="I61" s="51"/>
      <c r="J61" s="51"/>
      <c r="K61" s="52">
        <f t="shared" si="0"/>
      </c>
      <c r="L61" s="76"/>
    </row>
    <row r="62" spans="1:12" ht="12.75">
      <c r="A62" s="62"/>
      <c r="B62" s="51">
        <v>53</v>
      </c>
      <c r="C62" s="114" t="s">
        <v>103</v>
      </c>
      <c r="D62" s="115"/>
      <c r="E62" s="125"/>
      <c r="F62" s="68"/>
      <c r="G62" s="51"/>
      <c r="H62" s="51"/>
      <c r="I62" s="51"/>
      <c r="J62" s="51"/>
      <c r="K62" s="52"/>
      <c r="L62" s="76"/>
    </row>
    <row r="63" spans="1:12" ht="12.75">
      <c r="A63" s="62"/>
      <c r="B63" s="51"/>
      <c r="C63" s="114"/>
      <c r="D63" s="115"/>
      <c r="E63" s="125"/>
      <c r="F63" s="68"/>
      <c r="G63" s="51"/>
      <c r="H63" s="51"/>
      <c r="I63" s="51"/>
      <c r="J63" s="51"/>
      <c r="K63" s="52"/>
      <c r="L63" s="76"/>
    </row>
    <row r="64" spans="1:11" ht="12.75">
      <c r="A64" s="62" t="s">
        <v>145</v>
      </c>
      <c r="B64" s="51">
        <v>54</v>
      </c>
      <c r="C64" s="115" t="s">
        <v>152</v>
      </c>
      <c r="D64" s="115" t="s">
        <v>153</v>
      </c>
      <c r="E64" s="122">
        <v>0.4930555555555556</v>
      </c>
      <c r="F64" s="68"/>
      <c r="G64" s="51"/>
      <c r="H64" s="51"/>
      <c r="I64" s="51"/>
      <c r="J64" s="51"/>
      <c r="K64" s="52">
        <f t="shared" si="0"/>
      </c>
    </row>
    <row r="65" spans="1:11" ht="12.75">
      <c r="A65" s="62" t="s">
        <v>145</v>
      </c>
      <c r="B65" s="51">
        <v>55</v>
      </c>
      <c r="C65" s="119" t="s">
        <v>156</v>
      </c>
      <c r="D65" s="119" t="s">
        <v>67</v>
      </c>
      <c r="E65" s="122">
        <v>0.4934027777777778</v>
      </c>
      <c r="F65" s="68"/>
      <c r="G65" s="51"/>
      <c r="H65" s="51"/>
      <c r="I65" s="51"/>
      <c r="J65" s="51"/>
      <c r="K65" s="52">
        <f t="shared" si="0"/>
      </c>
    </row>
    <row r="66" spans="1:11" ht="12.75">
      <c r="A66" s="62" t="s">
        <v>145</v>
      </c>
      <c r="B66" s="51">
        <v>56</v>
      </c>
      <c r="C66" s="115" t="s">
        <v>157</v>
      </c>
      <c r="D66" s="115" t="s">
        <v>158</v>
      </c>
      <c r="E66" s="122">
        <v>0.49374999999999997</v>
      </c>
      <c r="F66" s="68"/>
      <c r="G66" s="51"/>
      <c r="H66" s="51"/>
      <c r="I66" s="51"/>
      <c r="J66" s="51"/>
      <c r="K66" s="52">
        <f t="shared" si="0"/>
      </c>
    </row>
    <row r="67" spans="1:11" ht="12.75">
      <c r="A67" s="62" t="s">
        <v>145</v>
      </c>
      <c r="B67" s="51">
        <v>57</v>
      </c>
      <c r="C67" s="115" t="s">
        <v>150</v>
      </c>
      <c r="D67" s="115" t="s">
        <v>151</v>
      </c>
      <c r="E67" s="122">
        <v>0.494097222222222</v>
      </c>
      <c r="F67" s="68"/>
      <c r="G67" s="51"/>
      <c r="H67" s="51"/>
      <c r="I67" s="51"/>
      <c r="J67" s="51"/>
      <c r="K67" s="52">
        <f t="shared" si="0"/>
      </c>
    </row>
    <row r="68" spans="1:11" ht="12.75">
      <c r="A68" s="62" t="s">
        <v>145</v>
      </c>
      <c r="B68" s="51">
        <v>58</v>
      </c>
      <c r="C68" s="115" t="s">
        <v>148</v>
      </c>
      <c r="D68" s="115" t="s">
        <v>149</v>
      </c>
      <c r="E68" s="122">
        <v>0.494444444444444</v>
      </c>
      <c r="F68" s="68"/>
      <c r="G68" s="51"/>
      <c r="H68" s="51"/>
      <c r="I68" s="51"/>
      <c r="J68" s="51"/>
      <c r="K68" s="52">
        <f t="shared" si="0"/>
      </c>
    </row>
    <row r="69" spans="1:11" ht="12.75">
      <c r="A69" s="62" t="s">
        <v>145</v>
      </c>
      <c r="B69" s="51">
        <v>59</v>
      </c>
      <c r="C69" s="115" t="s">
        <v>146</v>
      </c>
      <c r="D69" s="119" t="s">
        <v>77</v>
      </c>
      <c r="E69" s="122">
        <v>0.494791666666667</v>
      </c>
      <c r="F69" s="68"/>
      <c r="G69" s="51"/>
      <c r="H69" s="51"/>
      <c r="I69" s="51"/>
      <c r="J69" s="51"/>
      <c r="K69" s="52"/>
    </row>
    <row r="70" spans="1:11" ht="12.75">
      <c r="A70" s="62" t="s">
        <v>145</v>
      </c>
      <c r="B70" s="51">
        <v>60</v>
      </c>
      <c r="C70" s="115" t="s">
        <v>147</v>
      </c>
      <c r="D70" s="115" t="s">
        <v>138</v>
      </c>
      <c r="E70" s="122">
        <v>0.495138888888889</v>
      </c>
      <c r="F70" s="68"/>
      <c r="G70" s="74"/>
      <c r="H70" s="51"/>
      <c r="I70" s="51"/>
      <c r="J70" s="51"/>
      <c r="K70" s="52">
        <f t="shared" si="0"/>
      </c>
    </row>
    <row r="71" spans="1:11" ht="12.75">
      <c r="A71" s="62" t="s">
        <v>145</v>
      </c>
      <c r="B71" s="51">
        <v>61</v>
      </c>
      <c r="C71" s="115" t="s">
        <v>155</v>
      </c>
      <c r="D71" s="115" t="s">
        <v>131</v>
      </c>
      <c r="E71" s="122">
        <v>0.495486111111111</v>
      </c>
      <c r="F71" s="98"/>
      <c r="G71" s="51"/>
      <c r="H71" s="51"/>
      <c r="I71" s="51"/>
      <c r="J71" s="51"/>
      <c r="K71" s="52"/>
    </row>
    <row r="72" spans="1:11" ht="12.75">
      <c r="A72" s="62" t="s">
        <v>145</v>
      </c>
      <c r="B72" s="51">
        <v>62</v>
      </c>
      <c r="C72" s="115" t="s">
        <v>154</v>
      </c>
      <c r="D72" s="115" t="s">
        <v>153</v>
      </c>
      <c r="E72" s="122">
        <v>0.495833333333333</v>
      </c>
      <c r="F72" s="98"/>
      <c r="G72" s="51"/>
      <c r="H72" s="51"/>
      <c r="I72" s="51"/>
      <c r="J72" s="51"/>
      <c r="K72" s="52">
        <f t="shared" si="0"/>
      </c>
    </row>
    <row r="73" spans="1:11" ht="12.75">
      <c r="A73" s="62" t="s">
        <v>159</v>
      </c>
      <c r="B73" s="51">
        <v>63</v>
      </c>
      <c r="C73" s="114" t="s">
        <v>162</v>
      </c>
      <c r="D73" s="115" t="s">
        <v>163</v>
      </c>
      <c r="E73" s="122">
        <v>0.496180555555556</v>
      </c>
      <c r="F73" s="98"/>
      <c r="G73" s="51"/>
      <c r="H73" s="51"/>
      <c r="I73" s="51"/>
      <c r="J73" s="51"/>
      <c r="K73" s="52">
        <f t="shared" si="0"/>
      </c>
    </row>
    <row r="74" spans="1:11" ht="12.75">
      <c r="A74" s="62" t="s">
        <v>159</v>
      </c>
      <c r="B74" s="51">
        <v>64</v>
      </c>
      <c r="C74" s="115" t="s">
        <v>160</v>
      </c>
      <c r="D74" s="115" t="s">
        <v>161</v>
      </c>
      <c r="E74" s="122">
        <v>0.496527777777778</v>
      </c>
      <c r="F74" s="98"/>
      <c r="G74" s="51"/>
      <c r="H74" s="51"/>
      <c r="I74" s="51"/>
      <c r="J74" s="51"/>
      <c r="K74" s="52">
        <f t="shared" si="0"/>
      </c>
    </row>
    <row r="75" spans="1:11" ht="12.75">
      <c r="A75" s="62" t="s">
        <v>159</v>
      </c>
      <c r="B75" s="51">
        <v>65</v>
      </c>
      <c r="C75" s="115" t="s">
        <v>164</v>
      </c>
      <c r="D75" s="115" t="s">
        <v>89</v>
      </c>
      <c r="E75" s="122">
        <v>0.496875</v>
      </c>
      <c r="F75" s="98"/>
      <c r="G75" s="51"/>
      <c r="H75" s="51"/>
      <c r="I75" s="51"/>
      <c r="J75" s="51"/>
      <c r="K75" s="52">
        <f t="shared" si="0"/>
      </c>
    </row>
    <row r="76" spans="1:11" ht="12.75">
      <c r="A76" s="62" t="s">
        <v>165</v>
      </c>
      <c r="B76" s="51">
        <v>66</v>
      </c>
      <c r="C76" s="126" t="s">
        <v>170</v>
      </c>
      <c r="D76" s="120" t="s">
        <v>125</v>
      </c>
      <c r="E76" s="122">
        <v>0.497222222222222</v>
      </c>
      <c r="F76" s="98"/>
      <c r="G76" s="51"/>
      <c r="H76" s="51"/>
      <c r="I76" s="51"/>
      <c r="J76" s="51"/>
      <c r="K76" s="52">
        <f t="shared" si="0"/>
      </c>
    </row>
    <row r="77" spans="1:11" ht="12.75">
      <c r="A77" s="62" t="s">
        <v>165</v>
      </c>
      <c r="B77" s="51">
        <v>67</v>
      </c>
      <c r="C77" s="126" t="s">
        <v>167</v>
      </c>
      <c r="D77" s="127" t="s">
        <v>168</v>
      </c>
      <c r="E77" s="122">
        <v>0.497569444444444</v>
      </c>
      <c r="F77" s="98"/>
      <c r="G77" s="51"/>
      <c r="H77" s="51"/>
      <c r="I77" s="51"/>
      <c r="J77" s="51"/>
      <c r="K77" s="52">
        <f aca="true" t="shared" si="1" ref="K77:K87">IF(ISBLANK(G77),"",G77+H77+I77+J77)</f>
      </c>
    </row>
    <row r="78" spans="1:11" ht="12.75">
      <c r="A78" s="62" t="s">
        <v>165</v>
      </c>
      <c r="B78" s="51">
        <v>68</v>
      </c>
      <c r="C78" s="120" t="s">
        <v>166</v>
      </c>
      <c r="D78" s="120" t="s">
        <v>125</v>
      </c>
      <c r="E78" s="122">
        <v>0.497916666666667</v>
      </c>
      <c r="F78" s="98"/>
      <c r="G78" s="51"/>
      <c r="H78" s="51"/>
      <c r="I78" s="51"/>
      <c r="J78" s="51"/>
      <c r="K78" s="52">
        <f t="shared" si="1"/>
      </c>
    </row>
    <row r="79" spans="1:11" ht="12.75">
      <c r="A79" s="62" t="s">
        <v>165</v>
      </c>
      <c r="B79" s="51">
        <v>69</v>
      </c>
      <c r="C79" s="120" t="s">
        <v>169</v>
      </c>
      <c r="D79" s="120" t="s">
        <v>125</v>
      </c>
      <c r="E79" s="122">
        <v>0.498263888888889</v>
      </c>
      <c r="F79" s="98"/>
      <c r="G79" s="51"/>
      <c r="H79" s="51"/>
      <c r="I79" s="51"/>
      <c r="J79" s="51"/>
      <c r="K79" s="52">
        <f t="shared" si="1"/>
      </c>
    </row>
    <row r="80" spans="1:11" ht="12.75">
      <c r="A80" s="93" t="s">
        <v>179</v>
      </c>
      <c r="B80" s="51">
        <v>70</v>
      </c>
      <c r="C80" s="79" t="s">
        <v>180</v>
      </c>
      <c r="D80" s="79" t="s">
        <v>125</v>
      </c>
      <c r="E80" s="122">
        <v>0.4986111111111111</v>
      </c>
      <c r="F80" s="98"/>
      <c r="G80" s="51"/>
      <c r="H80" s="51"/>
      <c r="I80" s="51"/>
      <c r="J80" s="51"/>
      <c r="K80" s="52">
        <f t="shared" si="1"/>
      </c>
    </row>
    <row r="81" spans="1:11" ht="12.75">
      <c r="A81" s="93"/>
      <c r="B81" s="51"/>
      <c r="C81" s="80"/>
      <c r="D81" s="80"/>
      <c r="E81" s="122"/>
      <c r="F81" s="98"/>
      <c r="G81" s="51"/>
      <c r="H81" s="51"/>
      <c r="I81" s="51"/>
      <c r="J81" s="51"/>
      <c r="K81" s="52">
        <f t="shared" si="1"/>
      </c>
    </row>
    <row r="82" spans="1:11" ht="12.75">
      <c r="A82" s="93"/>
      <c r="B82" s="51"/>
      <c r="C82" s="80"/>
      <c r="D82" s="80"/>
      <c r="E82" s="122"/>
      <c r="F82" s="98"/>
      <c r="G82" s="51"/>
      <c r="H82" s="51"/>
      <c r="I82" s="51"/>
      <c r="J82" s="51"/>
      <c r="K82" s="52"/>
    </row>
    <row r="83" spans="1:11" ht="12.75">
      <c r="A83" s="93"/>
      <c r="B83" s="51"/>
      <c r="C83" s="80"/>
      <c r="D83" s="80"/>
      <c r="E83" s="122"/>
      <c r="F83" s="98"/>
      <c r="G83" s="51"/>
      <c r="H83" s="51"/>
      <c r="I83" s="51"/>
      <c r="J83" s="51"/>
      <c r="K83" s="52"/>
    </row>
    <row r="84" spans="1:11" ht="12.75">
      <c r="A84" s="93"/>
      <c r="B84" s="51"/>
      <c r="C84" s="80"/>
      <c r="D84" s="80"/>
      <c r="E84" s="122"/>
      <c r="F84" s="98"/>
      <c r="G84" s="51"/>
      <c r="H84" s="51"/>
      <c r="I84" s="51"/>
      <c r="J84" s="51"/>
      <c r="K84" s="52"/>
    </row>
    <row r="85" spans="1:11" ht="12.75">
      <c r="A85" s="93"/>
      <c r="B85" s="51"/>
      <c r="C85" s="80"/>
      <c r="D85" s="81"/>
      <c r="E85" s="96"/>
      <c r="F85" s="98"/>
      <c r="G85" s="51"/>
      <c r="H85" s="51"/>
      <c r="I85" s="51"/>
      <c r="J85" s="51"/>
      <c r="K85" s="52">
        <f t="shared" si="1"/>
      </c>
    </row>
    <row r="86" spans="1:11" ht="12.75">
      <c r="A86" s="93"/>
      <c r="B86" s="51"/>
      <c r="C86" s="80"/>
      <c r="D86" s="80"/>
      <c r="E86" s="96"/>
      <c r="F86" s="98"/>
      <c r="G86" s="51"/>
      <c r="H86" s="51"/>
      <c r="I86" s="51"/>
      <c r="J86" s="51"/>
      <c r="K86" s="52">
        <f t="shared" si="1"/>
      </c>
    </row>
    <row r="87" spans="1:11" ht="13.5" thickBot="1">
      <c r="A87" s="93"/>
      <c r="B87" s="109"/>
      <c r="C87" s="110"/>
      <c r="D87" s="110"/>
      <c r="E87" s="111"/>
      <c r="F87" s="98"/>
      <c r="G87" s="51"/>
      <c r="H87" s="51"/>
      <c r="I87" s="51"/>
      <c r="J87" s="51"/>
      <c r="K87" s="52">
        <f t="shared" si="1"/>
      </c>
    </row>
    <row r="88" spans="1:11" ht="12.75">
      <c r="A88" s="93"/>
      <c r="B88" s="77"/>
      <c r="C88" s="106"/>
      <c r="D88" s="107"/>
      <c r="E88" s="108"/>
      <c r="F88" s="98"/>
      <c r="G88" s="51"/>
      <c r="H88" s="51"/>
      <c r="I88" s="51"/>
      <c r="J88" s="51"/>
      <c r="K88" s="52"/>
    </row>
    <row r="89" spans="1:11" ht="12.75">
      <c r="A89" s="93"/>
      <c r="B89" s="51"/>
      <c r="C89" s="80"/>
      <c r="D89" s="80"/>
      <c r="E89" s="96"/>
      <c r="F89" s="98"/>
      <c r="G89" s="51"/>
      <c r="H89" s="51"/>
      <c r="I89" s="51"/>
      <c r="J89" s="51"/>
      <c r="K89" s="52"/>
    </row>
    <row r="90" spans="1:11" ht="12.75">
      <c r="A90" s="93"/>
      <c r="B90" s="51"/>
      <c r="C90" s="79"/>
      <c r="D90" s="79"/>
      <c r="E90" s="96"/>
      <c r="F90" s="98"/>
      <c r="G90" s="51"/>
      <c r="H90" s="51"/>
      <c r="I90" s="51"/>
      <c r="J90" s="51"/>
      <c r="K90" s="52"/>
    </row>
    <row r="91" spans="1:11" ht="12.75">
      <c r="A91" s="93"/>
      <c r="B91" s="51"/>
      <c r="C91" s="80"/>
      <c r="D91" s="80"/>
      <c r="E91" s="96"/>
      <c r="F91" s="98"/>
      <c r="G91" s="51"/>
      <c r="H91" s="51"/>
      <c r="I91" s="51"/>
      <c r="J91" s="51"/>
      <c r="K91" s="52"/>
    </row>
    <row r="92" spans="1:11" ht="12.75">
      <c r="A92" s="93"/>
      <c r="B92" s="51"/>
      <c r="C92" s="80"/>
      <c r="D92" s="80"/>
      <c r="E92" s="96"/>
      <c r="F92" s="98"/>
      <c r="G92" s="51"/>
      <c r="H92" s="51"/>
      <c r="I92" s="51"/>
      <c r="J92" s="51"/>
      <c r="K92" s="52"/>
    </row>
    <row r="93" spans="1:11" ht="12.75">
      <c r="A93" s="93"/>
      <c r="B93" s="51"/>
      <c r="C93" s="80"/>
      <c r="D93" s="81"/>
      <c r="E93" s="96"/>
      <c r="F93" s="98"/>
      <c r="G93" s="51"/>
      <c r="H93" s="51"/>
      <c r="I93" s="51"/>
      <c r="J93" s="51"/>
      <c r="K93" s="52"/>
    </row>
    <row r="94" spans="1:11" ht="12.75">
      <c r="A94" s="93"/>
      <c r="B94" s="51"/>
      <c r="C94" s="82"/>
      <c r="D94" s="82"/>
      <c r="E94" s="96"/>
      <c r="F94" s="98"/>
      <c r="G94" s="51"/>
      <c r="H94" s="51"/>
      <c r="I94" s="51"/>
      <c r="J94" s="51"/>
      <c r="K94" s="52"/>
    </row>
    <row r="95" spans="1:11" ht="12.75">
      <c r="A95" s="93"/>
      <c r="B95" s="51"/>
      <c r="C95" s="62"/>
      <c r="D95" s="62"/>
      <c r="E95" s="96"/>
      <c r="F95" s="98"/>
      <c r="G95" s="51"/>
      <c r="H95" s="51"/>
      <c r="I95" s="51"/>
      <c r="J95" s="51"/>
      <c r="K95" s="52"/>
    </row>
    <row r="96" spans="1:11" ht="12.75">
      <c r="A96" s="93"/>
      <c r="B96" s="51"/>
      <c r="C96" s="79"/>
      <c r="D96" s="80"/>
      <c r="E96" s="96"/>
      <c r="F96" s="98"/>
      <c r="G96" s="51"/>
      <c r="H96" s="51"/>
      <c r="I96" s="51"/>
      <c r="J96" s="51"/>
      <c r="K96" s="52"/>
    </row>
    <row r="97" spans="1:11" ht="12.75">
      <c r="A97" s="93"/>
      <c r="B97" s="51"/>
      <c r="C97" s="80"/>
      <c r="D97" s="80"/>
      <c r="E97" s="96"/>
      <c r="F97" s="98"/>
      <c r="G97" s="51"/>
      <c r="H97" s="51"/>
      <c r="I97" s="51"/>
      <c r="J97" s="51"/>
      <c r="K97" s="52"/>
    </row>
    <row r="98" spans="1:11" ht="12.75">
      <c r="A98" s="93"/>
      <c r="B98" s="51"/>
      <c r="C98" s="80"/>
      <c r="D98" s="80"/>
      <c r="E98" s="96"/>
      <c r="F98" s="98"/>
      <c r="G98" s="51"/>
      <c r="H98" s="51"/>
      <c r="I98" s="51"/>
      <c r="J98" s="51"/>
      <c r="K98" s="52"/>
    </row>
    <row r="99" spans="1:11" ht="12.75">
      <c r="A99" s="93"/>
      <c r="B99" s="51"/>
      <c r="C99" s="80"/>
      <c r="D99" s="80"/>
      <c r="E99" s="96"/>
      <c r="F99" s="98"/>
      <c r="G99" s="51"/>
      <c r="H99" s="51"/>
      <c r="I99" s="51"/>
      <c r="J99" s="51"/>
      <c r="K99" s="52"/>
    </row>
    <row r="100" spans="1:11" ht="12.75">
      <c r="A100" s="93"/>
      <c r="B100" s="51"/>
      <c r="C100" s="80"/>
      <c r="D100" s="80"/>
      <c r="E100" s="96"/>
      <c r="F100" s="98"/>
      <c r="G100" s="51"/>
      <c r="H100" s="51"/>
      <c r="I100" s="51"/>
      <c r="J100" s="51"/>
      <c r="K100" s="52"/>
    </row>
    <row r="101" spans="1:11" ht="12.75">
      <c r="A101" s="93"/>
      <c r="B101" s="51"/>
      <c r="C101" s="82"/>
      <c r="D101" s="82"/>
      <c r="E101" s="96"/>
      <c r="F101" s="98"/>
      <c r="G101" s="51"/>
      <c r="H101" s="51"/>
      <c r="I101" s="51"/>
      <c r="J101" s="51"/>
      <c r="K101" s="52"/>
    </row>
    <row r="102" spans="1:11" ht="12.75">
      <c r="A102" s="93"/>
      <c r="B102" s="51"/>
      <c r="C102" s="62"/>
      <c r="D102" s="62"/>
      <c r="E102" s="96"/>
      <c r="F102" s="98"/>
      <c r="G102" s="51"/>
      <c r="H102" s="51"/>
      <c r="I102" s="51"/>
      <c r="J102" s="51"/>
      <c r="K102" s="52"/>
    </row>
    <row r="103" spans="1:11" ht="12.75">
      <c r="A103" s="93"/>
      <c r="B103" s="51"/>
      <c r="C103" s="80"/>
      <c r="D103" s="80"/>
      <c r="E103" s="96"/>
      <c r="F103" s="98"/>
      <c r="G103" s="51"/>
      <c r="H103" s="51"/>
      <c r="I103" s="51"/>
      <c r="J103" s="51"/>
      <c r="K103" s="52"/>
    </row>
    <row r="104" spans="1:11" ht="12.75">
      <c r="A104" s="93"/>
      <c r="B104" s="51"/>
      <c r="C104" s="79"/>
      <c r="D104" s="79"/>
      <c r="E104" s="96"/>
      <c r="F104" s="98"/>
      <c r="G104" s="51"/>
      <c r="H104" s="51"/>
      <c r="I104" s="51"/>
      <c r="J104" s="51"/>
      <c r="K104" s="52"/>
    </row>
    <row r="105" spans="1:11" ht="12.75">
      <c r="A105" s="93"/>
      <c r="B105" s="51"/>
      <c r="C105" s="80"/>
      <c r="D105" s="80"/>
      <c r="E105" s="96"/>
      <c r="F105" s="98"/>
      <c r="G105" s="51"/>
      <c r="H105" s="51"/>
      <c r="I105" s="51"/>
      <c r="J105" s="51"/>
      <c r="K105" s="52"/>
    </row>
    <row r="106" spans="1:11" ht="12.75">
      <c r="A106" s="93"/>
      <c r="B106" s="51"/>
      <c r="C106" s="62"/>
      <c r="D106" s="62"/>
      <c r="E106" s="96"/>
      <c r="F106" s="98"/>
      <c r="G106" s="51"/>
      <c r="H106" s="51"/>
      <c r="I106" s="51"/>
      <c r="J106" s="51"/>
      <c r="K106" s="52"/>
    </row>
    <row r="107" spans="1:11" ht="12.75">
      <c r="A107" s="93"/>
      <c r="B107" s="51"/>
      <c r="C107" s="80"/>
      <c r="D107" s="80"/>
      <c r="E107" s="96"/>
      <c r="F107" s="98"/>
      <c r="G107" s="51"/>
      <c r="H107" s="51"/>
      <c r="I107" s="51"/>
      <c r="J107" s="51"/>
      <c r="K107" s="52"/>
    </row>
    <row r="108" spans="1:11" ht="12.75">
      <c r="A108" s="93"/>
      <c r="B108" s="51"/>
      <c r="C108" s="81"/>
      <c r="D108" s="81"/>
      <c r="E108" s="96"/>
      <c r="F108" s="98"/>
      <c r="G108" s="51"/>
      <c r="H108" s="51"/>
      <c r="I108" s="51"/>
      <c r="J108" s="51"/>
      <c r="K108" s="52"/>
    </row>
    <row r="109" spans="1:11" ht="12.75">
      <c r="A109" s="93"/>
      <c r="B109" s="51"/>
      <c r="C109" s="62"/>
      <c r="D109" s="97"/>
      <c r="E109" s="96"/>
      <c r="F109" s="98"/>
      <c r="G109" s="51"/>
      <c r="H109" s="51"/>
      <c r="I109" s="51"/>
      <c r="J109" s="51"/>
      <c r="K109" s="52"/>
    </row>
    <row r="110" spans="1:11" ht="12.75">
      <c r="A110" s="93"/>
      <c r="B110" s="51"/>
      <c r="C110" s="79"/>
      <c r="D110" s="80"/>
      <c r="E110" s="96"/>
      <c r="F110" s="98"/>
      <c r="G110" s="51"/>
      <c r="H110" s="51"/>
      <c r="I110" s="51"/>
      <c r="J110" s="51"/>
      <c r="K110" s="52"/>
    </row>
    <row r="111" spans="1:11" ht="12.75">
      <c r="A111" s="93"/>
      <c r="B111" s="51"/>
      <c r="C111" s="62"/>
      <c r="D111" s="62"/>
      <c r="E111" s="96"/>
      <c r="F111" s="98"/>
      <c r="G111" s="51"/>
      <c r="H111" s="51"/>
      <c r="I111" s="51"/>
      <c r="J111" s="51"/>
      <c r="K111" s="52"/>
    </row>
    <row r="112" spans="1:11" ht="12.75">
      <c r="A112" s="62"/>
      <c r="B112" s="51"/>
      <c r="C112" s="62"/>
      <c r="D112" s="81"/>
      <c r="E112" s="96"/>
      <c r="F112" s="98"/>
      <c r="G112" s="51"/>
      <c r="H112" s="51"/>
      <c r="I112" s="51"/>
      <c r="J112" s="51"/>
      <c r="K112" s="52"/>
    </row>
    <row r="113" spans="2:4" ht="12.75">
      <c r="B113" s="4"/>
      <c r="C113" s="57"/>
      <c r="D113" s="57"/>
    </row>
    <row r="114" spans="2:4" ht="12.75">
      <c r="B114" s="4"/>
      <c r="C114" s="57"/>
      <c r="D114" s="61"/>
    </row>
    <row r="115" spans="2:4" ht="12.75">
      <c r="B115" s="4"/>
      <c r="C115" s="61"/>
      <c r="D115" s="61"/>
    </row>
    <row r="116" spans="2:4" ht="12.75">
      <c r="B116" s="4"/>
      <c r="C116" s="57"/>
      <c r="D116" s="57"/>
    </row>
    <row r="117" spans="2:4" ht="12.75">
      <c r="B117" s="4"/>
      <c r="C117" s="57"/>
      <c r="D117" s="57"/>
    </row>
    <row r="118" spans="2:4" ht="12.75">
      <c r="B118" s="4"/>
      <c r="C118" s="57"/>
      <c r="D118" s="57"/>
    </row>
    <row r="119" spans="2:4" ht="12.75">
      <c r="B119" s="4"/>
      <c r="C119" s="57"/>
      <c r="D119" s="57"/>
    </row>
    <row r="120" spans="2:4" ht="12.75">
      <c r="B120" s="4"/>
      <c r="C120" s="57"/>
      <c r="D120" s="61"/>
    </row>
    <row r="121" spans="2:4" ht="12.75">
      <c r="B121" s="4"/>
      <c r="C121" s="57"/>
      <c r="D121" s="57"/>
    </row>
    <row r="122" spans="2:4" ht="12.75">
      <c r="B122" s="4"/>
      <c r="C122" s="57"/>
      <c r="D122" s="57"/>
    </row>
    <row r="123" spans="2:4" ht="12.75">
      <c r="B123" s="4"/>
      <c r="C123" s="57"/>
      <c r="D123" s="57"/>
    </row>
    <row r="124" spans="2:4" ht="12.75">
      <c r="B124" s="4"/>
      <c r="C124" s="57"/>
      <c r="D124" s="61"/>
    </row>
    <row r="125" spans="2:4" ht="12.75">
      <c r="B125" s="4"/>
      <c r="C125" s="57"/>
      <c r="D125" s="61"/>
    </row>
    <row r="126" spans="2:4" ht="12.75">
      <c r="B126" s="4"/>
      <c r="C126" s="57"/>
      <c r="D126" s="57"/>
    </row>
    <row r="127" spans="2:4" ht="12.75">
      <c r="B127" s="4"/>
      <c r="C127" s="57"/>
      <c r="D127" s="57"/>
    </row>
    <row r="128" spans="2:4" ht="12.75">
      <c r="B128" s="4"/>
      <c r="C128" s="57"/>
      <c r="D128" s="61"/>
    </row>
    <row r="129" spans="2:4" ht="12.75">
      <c r="B129" s="4"/>
      <c r="C129" s="57"/>
      <c r="D129" s="57"/>
    </row>
    <row r="130" spans="2:4" ht="12.75">
      <c r="B130" s="4"/>
      <c r="C130" s="57"/>
      <c r="D130" s="57"/>
    </row>
    <row r="131" spans="2:4" ht="12.75">
      <c r="B131" s="4"/>
      <c r="C131" s="57"/>
      <c r="D131" s="57"/>
    </row>
    <row r="132" spans="2:4" ht="12.75">
      <c r="B132" s="4"/>
      <c r="C132" s="57"/>
      <c r="D132" s="61"/>
    </row>
    <row r="133" spans="2:4" ht="12.75">
      <c r="B133" s="4"/>
      <c r="C133" s="57"/>
      <c r="D133" s="57"/>
    </row>
    <row r="134" spans="2:4" ht="12.75">
      <c r="B134" s="4"/>
      <c r="C134" s="57"/>
      <c r="D134" s="57"/>
    </row>
    <row r="135" spans="2:4" ht="12.75">
      <c r="B135" s="4"/>
      <c r="C135" s="57"/>
      <c r="D135" s="57"/>
    </row>
    <row r="136" spans="2:4" ht="12.75">
      <c r="B136" s="4"/>
      <c r="C136" s="57"/>
      <c r="D136" s="57"/>
    </row>
    <row r="137" spans="2:4" ht="12.75">
      <c r="B137" s="4"/>
      <c r="C137" s="57"/>
      <c r="D137" s="61"/>
    </row>
    <row r="138" ht="12.75">
      <c r="D138" s="16"/>
    </row>
    <row r="139" ht="12.75">
      <c r="D139" s="16"/>
    </row>
    <row r="140" ht="12.75">
      <c r="D140" s="16"/>
    </row>
    <row r="141" spans="2:4" ht="12.75">
      <c r="B141" s="4"/>
      <c r="C141" s="57"/>
      <c r="D141" s="61"/>
    </row>
    <row r="142" spans="2:4" ht="12.75">
      <c r="B142" s="4"/>
      <c r="C142" s="57"/>
      <c r="D142" s="57"/>
    </row>
    <row r="143" spans="2:4" ht="12.75">
      <c r="B143" s="4"/>
      <c r="C143" s="57"/>
      <c r="D143" s="61"/>
    </row>
    <row r="144" spans="2:4" ht="12.75">
      <c r="B144" s="4"/>
      <c r="C144" s="57"/>
      <c r="D144" s="57"/>
    </row>
    <row r="145" spans="2:4" ht="12.75">
      <c r="B145" s="4"/>
      <c r="C145" s="57"/>
      <c r="D145" s="57"/>
    </row>
    <row r="146" spans="2:4" ht="12.75">
      <c r="B146" s="4"/>
      <c r="C146" s="57"/>
      <c r="D146" s="57"/>
    </row>
    <row r="147" spans="2:4" ht="12.75">
      <c r="B147" s="4"/>
      <c r="C147" s="57"/>
      <c r="D147" s="57"/>
    </row>
    <row r="148" spans="2:4" ht="12.75">
      <c r="B148" s="4"/>
      <c r="C148" s="61"/>
      <c r="D148" s="61"/>
    </row>
    <row r="149" spans="2:4" ht="12.75">
      <c r="B149" s="4"/>
      <c r="C149" s="57"/>
      <c r="D149" s="57"/>
    </row>
    <row r="150" spans="2:4" ht="12.75">
      <c r="B150" s="4"/>
      <c r="C150" s="57"/>
      <c r="D150" s="57"/>
    </row>
    <row r="151" spans="2:4" ht="12.75">
      <c r="B151" s="4"/>
      <c r="C151" s="57"/>
      <c r="D151" s="57"/>
    </row>
    <row r="152" spans="2:4" ht="12.75">
      <c r="B152" s="4"/>
      <c r="C152" s="57"/>
      <c r="D152" s="57"/>
    </row>
    <row r="153" spans="2:4" ht="12.75">
      <c r="B153" s="4"/>
      <c r="C153" s="57"/>
      <c r="D153" s="57"/>
    </row>
    <row r="154" spans="2:4" ht="12.75">
      <c r="B154" s="4"/>
      <c r="C154" s="57"/>
      <c r="D154" s="57"/>
    </row>
    <row r="155" spans="2:4" ht="12.75">
      <c r="B155" s="4"/>
      <c r="C155" s="57"/>
      <c r="D155" s="57"/>
    </row>
    <row r="156" spans="2:4" ht="12.75">
      <c r="B156" s="4"/>
      <c r="C156" s="57"/>
      <c r="D156" s="57"/>
    </row>
    <row r="157" spans="2:4" ht="12.75">
      <c r="B157" s="4"/>
      <c r="C157" s="57"/>
      <c r="D157" s="57"/>
    </row>
    <row r="158" spans="2:4" ht="12.75">
      <c r="B158" s="4"/>
      <c r="C158" s="57"/>
      <c r="D158" s="57"/>
    </row>
    <row r="159" spans="2:4" ht="12.75">
      <c r="B159" s="4"/>
      <c r="C159" s="57"/>
      <c r="D159" s="57"/>
    </row>
    <row r="160" spans="2:4" ht="12.75">
      <c r="B160" s="4"/>
      <c r="C160" s="57"/>
      <c r="D160" s="61"/>
    </row>
    <row r="161" spans="2:4" ht="12.75">
      <c r="B161" s="4"/>
      <c r="C161" s="57"/>
      <c r="D161" s="61"/>
    </row>
    <row r="162" spans="2:4" ht="12.75">
      <c r="B162" s="4"/>
      <c r="C162" s="57"/>
      <c r="D162" s="57"/>
    </row>
    <row r="163" spans="2:4" ht="12.75">
      <c r="B163" s="4"/>
      <c r="C163" s="57"/>
      <c r="D163" s="57"/>
    </row>
    <row r="164" spans="2:4" ht="12.75">
      <c r="B164" s="4"/>
      <c r="C164" s="57"/>
      <c r="D164" s="57"/>
    </row>
    <row r="165" spans="2:4" ht="12.75">
      <c r="B165" s="4"/>
      <c r="C165" s="57"/>
      <c r="D165" s="57"/>
    </row>
    <row r="166" spans="2:4" ht="12.75">
      <c r="B166" s="4"/>
      <c r="C166" s="57"/>
      <c r="D166" s="57"/>
    </row>
    <row r="167" spans="2:4" ht="12.75">
      <c r="B167" s="4"/>
      <c r="C167" s="57"/>
      <c r="D167" s="57"/>
    </row>
    <row r="168" spans="2:4" ht="12.75">
      <c r="B168" s="4"/>
      <c r="C168" s="57"/>
      <c r="D168" s="57"/>
    </row>
    <row r="169" spans="2:4" ht="12.75">
      <c r="B169" s="4"/>
      <c r="C169" s="57"/>
      <c r="D169" s="61"/>
    </row>
    <row r="170" spans="2:4" ht="12.75">
      <c r="B170" s="4"/>
      <c r="C170" s="57"/>
      <c r="D170" s="61"/>
    </row>
    <row r="171" spans="2:4" ht="12.75">
      <c r="B171" s="4"/>
      <c r="C171" s="57"/>
      <c r="D171" s="61"/>
    </row>
    <row r="172" spans="2:4" ht="12.75">
      <c r="B172" s="4"/>
      <c r="C172" s="57"/>
      <c r="D172" s="65"/>
    </row>
    <row r="173" spans="2:4" ht="12.75">
      <c r="B173" s="4"/>
      <c r="C173" s="57"/>
      <c r="D173" s="57"/>
    </row>
    <row r="174" spans="2:4" ht="12.75">
      <c r="B174" s="4"/>
      <c r="C174" s="57"/>
      <c r="D174" s="61"/>
    </row>
    <row r="175" spans="2:4" ht="12.75">
      <c r="B175" s="4"/>
      <c r="C175" s="61"/>
      <c r="D175" s="61"/>
    </row>
    <row r="176" spans="2:4" ht="12.75">
      <c r="B176" s="4"/>
      <c r="C176" s="57"/>
      <c r="D176" s="61"/>
    </row>
    <row r="177" spans="2:4" ht="12.75">
      <c r="B177" s="4"/>
      <c r="C177" s="57"/>
      <c r="D177" s="61"/>
    </row>
    <row r="178" spans="2:4" ht="12.75">
      <c r="B178" s="4"/>
      <c r="C178" s="57"/>
      <c r="D178" s="57"/>
    </row>
    <row r="179" spans="2:4" ht="12.75">
      <c r="B179" s="4"/>
      <c r="C179" s="57"/>
      <c r="D179" s="57"/>
    </row>
    <row r="180" spans="2:4" ht="12.75">
      <c r="B180" s="4"/>
      <c r="C180" s="61"/>
      <c r="D180" s="61"/>
    </row>
    <row r="181" spans="2:4" ht="12.75">
      <c r="B181" s="4"/>
      <c r="C181" s="57"/>
      <c r="D181" s="57"/>
    </row>
    <row r="182" spans="2:4" ht="12.75">
      <c r="B182" s="4"/>
      <c r="C182" s="57"/>
      <c r="D182" s="57"/>
    </row>
    <row r="183" spans="2:4" ht="12.75">
      <c r="B183" s="4"/>
      <c r="C183" s="57"/>
      <c r="D183" s="57"/>
    </row>
    <row r="184" spans="2:4" ht="12.75">
      <c r="B184" s="4"/>
      <c r="C184" s="57"/>
      <c r="D184" s="57"/>
    </row>
    <row r="185" spans="2:4" ht="12.75">
      <c r="B185" s="4"/>
      <c r="C185" s="57"/>
      <c r="D185" s="61"/>
    </row>
    <row r="186" spans="2:4" ht="12.75">
      <c r="B186" s="4"/>
      <c r="C186" s="57"/>
      <c r="D186" s="61"/>
    </row>
    <row r="187" spans="2:4" ht="12.75">
      <c r="B187" s="4"/>
      <c r="C187" s="61"/>
      <c r="D187" s="61"/>
    </row>
    <row r="188" spans="2:4" ht="12.75">
      <c r="B188" s="4"/>
      <c r="C188" s="57"/>
      <c r="D188" s="57"/>
    </row>
    <row r="189" spans="2:4" ht="12.75">
      <c r="B189" s="4"/>
      <c r="C189" s="57"/>
      <c r="D189" s="57"/>
    </row>
    <row r="190" spans="2:4" ht="12.75">
      <c r="B190" s="4"/>
      <c r="C190" s="57"/>
      <c r="D190" s="58"/>
    </row>
    <row r="191" spans="2:4" ht="12.75">
      <c r="B191" s="4"/>
      <c r="C191" s="57"/>
      <c r="D191" s="58"/>
    </row>
  </sheetData>
  <sheetProtection/>
  <mergeCells count="4">
    <mergeCell ref="A4:L4"/>
    <mergeCell ref="A3:L3"/>
    <mergeCell ref="A2:L2"/>
    <mergeCell ref="A1:L1"/>
  </mergeCells>
  <dataValidations count="4">
    <dataValidation type="list" allowBlank="1" showInputMessage="1" showErrorMessage="1" promptTitle="Athlete Class" prompt="Enter only one of the following&#10;M, W, MJ, WJ, MY, WY, B, or G" errorTitle="Error" error="To enable the results spread sheets to work you must enter a valid class composed of the first letter of the Gender (M or W) followed by the class modifier (J or Y).  Boys class is B, Girls Class is G" sqref="A113:A65536 A6:A7">
      <formula1>"M, W, MJ, WJ, MY, WY, B, G"</formula1>
    </dataValidation>
    <dataValidation type="list" allowBlank="1" showInputMessage="1" showErrorMessage="1" sqref="A8:A20">
      <formula1>$B$169:$B$182</formula1>
    </dataValidation>
    <dataValidation type="list" allowBlank="1" showInputMessage="1" showErrorMessage="1" sqref="A23:A44 A47:A63">
      <formula1>$B$167:$B$180</formula1>
    </dataValidation>
    <dataValidation type="list" allowBlank="1" showInputMessage="1" showErrorMessage="1" sqref="A64:A79">
      <formula1>$B$162:$B$175</formula1>
    </dataValidation>
  </dataValidations>
  <printOptions/>
  <pageMargins left="0.48" right="0.57" top="0.42" bottom="0.63" header="0.3" footer="0.47"/>
  <pageSetup fitToHeight="2" horizontalDpi="300" verticalDpi="300" orientation="portrait" scale="92" r:id="rId2"/>
  <headerFooter alignWithMargins="0">
    <oddFooter>&amp;CPg &amp;P of &amp;N</oddFooter>
  </headerFooter>
  <rowBreaks count="2" manualBreakCount="2">
    <brk id="55" max="11" man="1"/>
    <brk id="112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0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2.57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57421875" style="4" customWidth="1"/>
    <col min="15" max="15" width="8.421875" style="39" customWidth="1"/>
    <col min="16" max="16" width="8.421875" style="4" customWidth="1"/>
    <col min="17" max="17" width="9.8515625" style="48" customWidth="1"/>
    <col min="18" max="19" width="8.421875" style="0" customWidth="1"/>
  </cols>
  <sheetData>
    <row r="1" spans="1:17" s="20" customFormat="1" ht="30" customHeight="1">
      <c r="A1" s="130" t="str">
        <f>COVER!A1</f>
        <v>US Biathlon World Team Trials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31"/>
      <c r="Q1" s="47"/>
    </row>
    <row r="2" spans="1:17" s="20" customFormat="1" ht="30.75" customHeight="1">
      <c r="A2" s="128">
        <f>COVER!A2</f>
        <v>40167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31"/>
      <c r="Q2" s="47"/>
    </row>
    <row r="3" spans="1:17" s="16" customFormat="1" ht="15" customHeight="1">
      <c r="A3" s="133" t="s">
        <v>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9"/>
      <c r="Q3" s="48"/>
    </row>
    <row r="4" spans="1:17" s="16" customFormat="1" ht="23.25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8"/>
    </row>
    <row r="5" spans="1:15" ht="12.75">
      <c r="A5" s="44" t="str">
        <f>COVER!A5</f>
        <v>Coleraine, MN</v>
      </c>
      <c r="B5" s="5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Biathlon Association</v>
      </c>
    </row>
    <row r="6" ht="12.75">
      <c r="C6" s="2" t="s">
        <v>61</v>
      </c>
    </row>
    <row r="7" spans="1:19" s="14" customFormat="1" ht="12.75">
      <c r="A7" s="32" t="s">
        <v>8</v>
      </c>
      <c r="B7" s="32" t="s">
        <v>9</v>
      </c>
      <c r="C7" s="14" t="s">
        <v>0</v>
      </c>
      <c r="D7" s="55" t="s">
        <v>40</v>
      </c>
      <c r="E7" s="33" t="s">
        <v>35</v>
      </c>
      <c r="F7" s="34" t="s">
        <v>1</v>
      </c>
      <c r="G7" s="35" t="s">
        <v>3</v>
      </c>
      <c r="H7" s="35" t="s">
        <v>3</v>
      </c>
      <c r="I7" s="35" t="s">
        <v>4</v>
      </c>
      <c r="J7" s="35" t="s">
        <v>4</v>
      </c>
      <c r="K7" s="32" t="s">
        <v>2</v>
      </c>
      <c r="L7" s="113" t="s">
        <v>5</v>
      </c>
      <c r="M7" s="37" t="s">
        <v>6</v>
      </c>
      <c r="N7" s="32" t="s">
        <v>7</v>
      </c>
      <c r="O7" s="40" t="s">
        <v>33</v>
      </c>
      <c r="P7" s="32" t="s">
        <v>9</v>
      </c>
      <c r="Q7" s="50" t="s">
        <v>34</v>
      </c>
      <c r="S7" s="14" t="s">
        <v>36</v>
      </c>
    </row>
    <row r="8" spans="1:19" ht="12.75" customHeight="1">
      <c r="A8" s="4">
        <v>1</v>
      </c>
      <c r="B8" s="30">
        <v>3</v>
      </c>
      <c r="C8" s="139" t="s">
        <v>108</v>
      </c>
      <c r="D8" s="139" t="s">
        <v>83</v>
      </c>
      <c r="E8" s="140">
        <v>0.459375</v>
      </c>
      <c r="G8" s="30">
        <v>0</v>
      </c>
      <c r="H8" s="19">
        <v>0</v>
      </c>
      <c r="I8" s="19">
        <v>1</v>
      </c>
      <c r="J8" s="19">
        <v>0</v>
      </c>
      <c r="K8" s="4">
        <f>IF(ISBLANK(G8),"",G8+H8+I8+J8)</f>
        <v>1</v>
      </c>
      <c r="L8" s="112">
        <f>IF(Q8&gt;0,Q8-E8,"")</f>
        <v>0.023185185185185253</v>
      </c>
      <c r="M8" s="10">
        <f>IF(Q8&gt;0,L8-L$8,"")</f>
        <v>0</v>
      </c>
      <c r="N8" s="4">
        <f>IF(Q8&gt;0,S8,"")</f>
        <v>50</v>
      </c>
      <c r="O8" s="39">
        <f>IF(Q8&gt;0,2-(L8/((L$8+L$9+L$10)/3)),"")</f>
        <v>1.0430116088348234</v>
      </c>
      <c r="P8" s="4">
        <f>B8</f>
        <v>3</v>
      </c>
      <c r="Q8" s="48">
        <v>0.48256018518518523</v>
      </c>
      <c r="S8" s="4">
        <v>50</v>
      </c>
    </row>
    <row r="9" spans="1:19" ht="12.75" customHeight="1">
      <c r="A9" s="4">
        <v>2</v>
      </c>
      <c r="B9" s="30">
        <v>13</v>
      </c>
      <c r="C9" s="139" t="s">
        <v>118</v>
      </c>
      <c r="D9" s="139" t="s">
        <v>83</v>
      </c>
      <c r="E9" s="140">
        <v>0.462847222222222</v>
      </c>
      <c r="G9" s="30">
        <v>1</v>
      </c>
      <c r="H9" s="19">
        <v>1</v>
      </c>
      <c r="I9" s="19">
        <v>1</v>
      </c>
      <c r="J9" s="19">
        <v>1</v>
      </c>
      <c r="K9" s="4">
        <f aca="true" t="shared" si="0" ref="K9:K20">IF(ISBLANK(G9),"",G9+H9+I9+J9)</f>
        <v>4</v>
      </c>
      <c r="L9" s="112">
        <f>IF(Q9&gt;0,Q9-E9,"")</f>
        <v>0.024129629629629834</v>
      </c>
      <c r="M9" s="10">
        <f>IF(Q9&gt;0,L9-L$8,"")</f>
        <v>0.000944444444444581</v>
      </c>
      <c r="N9" s="4">
        <f>IF(Q9&gt;0,S9,"")</f>
        <v>46</v>
      </c>
      <c r="O9" s="39">
        <f>IF(Q9&gt;0,2-(L9/((L$8+L$9+L$10)/3)),"")</f>
        <v>1.0040288548816036</v>
      </c>
      <c r="P9" s="4">
        <f>B9</f>
        <v>13</v>
      </c>
      <c r="Q9" s="48">
        <v>0.48697685185185186</v>
      </c>
      <c r="S9" s="4">
        <v>46</v>
      </c>
    </row>
    <row r="10" spans="1:19" ht="12.75" customHeight="1">
      <c r="A10" s="4">
        <v>3</v>
      </c>
      <c r="B10" s="30">
        <v>5</v>
      </c>
      <c r="C10" s="139" t="s">
        <v>107</v>
      </c>
      <c r="D10" s="139" t="s">
        <v>83</v>
      </c>
      <c r="E10" s="140">
        <v>0.460069444444444</v>
      </c>
      <c r="G10" s="30">
        <v>3</v>
      </c>
      <c r="H10" s="19">
        <v>2</v>
      </c>
      <c r="I10" s="19">
        <v>0</v>
      </c>
      <c r="J10" s="19">
        <v>2</v>
      </c>
      <c r="K10" s="4">
        <f t="shared" si="0"/>
        <v>7</v>
      </c>
      <c r="L10" s="112">
        <f>IF(Q10&gt;0,Q10-E10,"")</f>
        <v>0.025366898148148576</v>
      </c>
      <c r="M10" s="10">
        <f>IF(Q10&gt;0,L10-L$8,"")</f>
        <v>0.0021817129629633225</v>
      </c>
      <c r="N10" s="4">
        <f>IF(Q10&gt;0,S10,"")</f>
        <v>43</v>
      </c>
      <c r="O10" s="39">
        <f>IF(Q10&gt;0,2-(L10/((L$8+L$9+L$10)/3)),"")</f>
        <v>0.9529595362835728</v>
      </c>
      <c r="P10" s="4">
        <f>B10</f>
        <v>5</v>
      </c>
      <c r="Q10" s="48">
        <v>0.48543634259259255</v>
      </c>
      <c r="S10" s="4">
        <v>43</v>
      </c>
    </row>
    <row r="11" spans="1:19" ht="12.75" customHeight="1">
      <c r="A11" s="4">
        <v>4</v>
      </c>
      <c r="B11" s="30">
        <v>12</v>
      </c>
      <c r="C11" s="139" t="s">
        <v>105</v>
      </c>
      <c r="D11" s="139" t="s">
        <v>106</v>
      </c>
      <c r="E11" s="140">
        <v>0.4625</v>
      </c>
      <c r="G11" s="30">
        <v>0</v>
      </c>
      <c r="H11" s="19">
        <v>3</v>
      </c>
      <c r="I11" s="19">
        <v>1</v>
      </c>
      <c r="J11" s="19">
        <v>2</v>
      </c>
      <c r="K11" s="4">
        <f t="shared" si="0"/>
        <v>6</v>
      </c>
      <c r="L11" s="112">
        <f>IF(Q11&gt;0,Q11-E11,"")</f>
        <v>0.025776620370370318</v>
      </c>
      <c r="M11" s="10">
        <f>IF(Q11&gt;0,L11-L$8,"")</f>
        <v>0.0025914351851850648</v>
      </c>
      <c r="N11" s="4">
        <f>IF(Q11&gt;0,S11,"")</f>
        <v>40</v>
      </c>
      <c r="O11" s="39">
        <f>IF(Q11&gt;0,2-(L11/((L$8+L$9+L$10)/3)),"")</f>
        <v>0.9360479003774189</v>
      </c>
      <c r="P11" s="4">
        <f>B11</f>
        <v>12</v>
      </c>
      <c r="Q11" s="48">
        <v>0.48827662037037034</v>
      </c>
      <c r="S11" s="4">
        <v>40</v>
      </c>
    </row>
    <row r="12" spans="1:19" ht="12.75" customHeight="1">
      <c r="A12" s="4">
        <v>5</v>
      </c>
      <c r="B12" s="30">
        <v>9</v>
      </c>
      <c r="C12" s="139" t="s">
        <v>121</v>
      </c>
      <c r="D12" s="139" t="s">
        <v>83</v>
      </c>
      <c r="E12" s="140">
        <v>0.461458333333333</v>
      </c>
      <c r="G12" s="30">
        <v>2</v>
      </c>
      <c r="H12" s="19">
        <v>0</v>
      </c>
      <c r="I12" s="19">
        <v>1</v>
      </c>
      <c r="J12" s="19">
        <v>2</v>
      </c>
      <c r="K12" s="4">
        <f t="shared" si="0"/>
        <v>5</v>
      </c>
      <c r="L12" s="112">
        <f>IF(Q12&gt;0,Q12-E12,"")</f>
        <v>0.026054398148148472</v>
      </c>
      <c r="M12" s="10">
        <f>IF(Q12&gt;0,L12-L$8,"")</f>
        <v>0.002869212962963219</v>
      </c>
      <c r="N12" s="4">
        <f>IF(Q12&gt;0,S12,"")</f>
        <v>37</v>
      </c>
      <c r="O12" s="39">
        <f>IF(Q12&gt;0,2-(L12/((L$8+L$9+L$10)/3)),"")</f>
        <v>0.924582384508811</v>
      </c>
      <c r="P12" s="4">
        <f>B12</f>
        <v>9</v>
      </c>
      <c r="Q12" s="48">
        <v>0.4875127314814815</v>
      </c>
      <c r="S12" s="4">
        <v>37</v>
      </c>
    </row>
    <row r="13" spans="1:19" ht="12.75" customHeight="1">
      <c r="A13" s="4">
        <v>6</v>
      </c>
      <c r="B13" s="30">
        <v>7</v>
      </c>
      <c r="C13" s="139" t="s">
        <v>119</v>
      </c>
      <c r="D13" s="139" t="s">
        <v>77</v>
      </c>
      <c r="E13" s="140">
        <v>0.460763888888889</v>
      </c>
      <c r="G13" s="30">
        <v>1</v>
      </c>
      <c r="H13" s="19">
        <v>3</v>
      </c>
      <c r="I13" s="19">
        <v>0</v>
      </c>
      <c r="J13" s="19">
        <v>2</v>
      </c>
      <c r="K13" s="4">
        <f t="shared" si="0"/>
        <v>6</v>
      </c>
      <c r="L13" s="112">
        <f>IF(Q13&gt;0,Q13-E13,"")</f>
        <v>0.026186342592592504</v>
      </c>
      <c r="M13" s="10">
        <f>IF(Q13&gt;0,L13-L$8,"")</f>
        <v>0.003001157407407251</v>
      </c>
      <c r="N13" s="4">
        <f>IF(Q13&gt;0,S13,"")</f>
        <v>34</v>
      </c>
      <c r="O13" s="39">
        <f>IF(Q13&gt;0,2-(L13/((L$8+L$9+L$10)/3)),"")</f>
        <v>0.9191362644712469</v>
      </c>
      <c r="P13" s="4">
        <f>B13</f>
        <v>7</v>
      </c>
      <c r="Q13" s="48">
        <v>0.4869502314814815</v>
      </c>
      <c r="S13" s="4">
        <v>34</v>
      </c>
    </row>
    <row r="14" spans="1:19" ht="12.75" customHeight="1">
      <c r="A14" s="4">
        <v>7</v>
      </c>
      <c r="B14" s="30">
        <v>8</v>
      </c>
      <c r="C14" s="141" t="s">
        <v>114</v>
      </c>
      <c r="D14" s="139" t="s">
        <v>115</v>
      </c>
      <c r="E14" s="140">
        <v>0.461111111111111</v>
      </c>
      <c r="G14" s="30">
        <v>3</v>
      </c>
      <c r="H14" s="19">
        <v>0</v>
      </c>
      <c r="I14" s="19">
        <v>2</v>
      </c>
      <c r="J14" s="19">
        <v>2</v>
      </c>
      <c r="K14" s="4">
        <f t="shared" si="0"/>
        <v>7</v>
      </c>
      <c r="L14" s="112">
        <f>IF(Q14&gt;0,Q14-E14,"")</f>
        <v>0.02639351851851862</v>
      </c>
      <c r="M14" s="10">
        <f>IF(Q14&gt;0,L14-L$8,"")</f>
        <v>0.0032083333333333686</v>
      </c>
      <c r="N14" s="4">
        <f>IF(Q14&gt;0,S14,"")</f>
        <v>32</v>
      </c>
      <c r="O14" s="39">
        <f>IF(Q14&gt;0,2-(L14/((L$8+L$9+L$10)/3)),"")</f>
        <v>0.9105849005525803</v>
      </c>
      <c r="P14" s="4">
        <f>B14</f>
        <v>8</v>
      </c>
      <c r="Q14" s="48">
        <v>0.48750462962962965</v>
      </c>
      <c r="S14" s="4">
        <v>32</v>
      </c>
    </row>
    <row r="15" spans="1:19" ht="12.75" customHeight="1">
      <c r="A15" s="4">
        <v>8</v>
      </c>
      <c r="B15" s="30">
        <v>1</v>
      </c>
      <c r="C15" s="139" t="s">
        <v>116</v>
      </c>
      <c r="D15" s="139" t="s">
        <v>117</v>
      </c>
      <c r="E15" s="140">
        <v>0.45868055555555554</v>
      </c>
      <c r="G15" s="30">
        <v>1</v>
      </c>
      <c r="H15" s="19">
        <v>2</v>
      </c>
      <c r="I15" s="19">
        <v>2</v>
      </c>
      <c r="J15" s="19">
        <v>3</v>
      </c>
      <c r="K15" s="4">
        <f t="shared" si="0"/>
        <v>8</v>
      </c>
      <c r="L15" s="112">
        <f>IF(Q15&gt;0,Q15-E15,"")</f>
        <v>0.026451388888888927</v>
      </c>
      <c r="M15" s="10">
        <f>IF(Q15&gt;0,L15-L$8,"")</f>
        <v>0.003266203703703674</v>
      </c>
      <c r="N15" s="4">
        <f>IF(Q15&gt;0,S15,"")</f>
        <v>30</v>
      </c>
      <c r="O15" s="39">
        <f>IF(Q15&gt;0,2-(L15/((L$8+L$9+L$10)/3)),"")</f>
        <v>0.9081962514132931</v>
      </c>
      <c r="P15" s="4">
        <f>B15</f>
        <v>1</v>
      </c>
      <c r="Q15" s="48">
        <v>0.48513194444444446</v>
      </c>
      <c r="S15" s="4">
        <v>30</v>
      </c>
    </row>
    <row r="16" spans="1:19" ht="12.75" customHeight="1">
      <c r="A16" s="4">
        <v>9</v>
      </c>
      <c r="B16" s="30">
        <v>4</v>
      </c>
      <c r="C16" s="139" t="s">
        <v>112</v>
      </c>
      <c r="D16" s="139" t="s">
        <v>77</v>
      </c>
      <c r="E16" s="140">
        <v>0.459722222222222</v>
      </c>
      <c r="G16" s="30">
        <v>1</v>
      </c>
      <c r="H16" s="19">
        <v>2</v>
      </c>
      <c r="I16" s="19">
        <v>1</v>
      </c>
      <c r="J16" s="19">
        <v>1</v>
      </c>
      <c r="K16" s="4">
        <f t="shared" si="0"/>
        <v>5</v>
      </c>
      <c r="L16" s="112">
        <f>IF(Q16&gt;0,Q16-E16,"")</f>
        <v>0.02658796296296323</v>
      </c>
      <c r="M16" s="10">
        <f>IF(Q16&gt;0,L16-L$8,"")</f>
        <v>0.0034027777777779766</v>
      </c>
      <c r="N16" s="4">
        <f>IF(Q16&gt;0,S16,"")</f>
        <v>28</v>
      </c>
      <c r="O16" s="39">
        <f>IF(Q16&gt;0,2-(L16/((L$8+L$9+L$10)/3)),"")</f>
        <v>0.9025590394445591</v>
      </c>
      <c r="P16" s="4">
        <f>B16</f>
        <v>4</v>
      </c>
      <c r="Q16" s="48">
        <v>0.4863101851851852</v>
      </c>
      <c r="S16" s="4">
        <v>28</v>
      </c>
    </row>
    <row r="17" spans="1:19" ht="12.75" customHeight="1">
      <c r="A17" s="4">
        <v>10</v>
      </c>
      <c r="B17" s="30">
        <v>2</v>
      </c>
      <c r="C17" s="139" t="s">
        <v>113</v>
      </c>
      <c r="D17" s="139" t="s">
        <v>81</v>
      </c>
      <c r="E17" s="140">
        <v>0.4590277777777778</v>
      </c>
      <c r="G17" s="30">
        <v>1</v>
      </c>
      <c r="H17" s="19">
        <v>2</v>
      </c>
      <c r="I17" s="19">
        <v>1</v>
      </c>
      <c r="J17" s="19">
        <v>0</v>
      </c>
      <c r="K17" s="4">
        <f t="shared" si="0"/>
        <v>4</v>
      </c>
      <c r="L17" s="112">
        <f>IF(Q17&gt;0,Q17-E17,"")</f>
        <v>0.026854166666666623</v>
      </c>
      <c r="M17" s="10">
        <f>IF(Q17&gt;0,L17-L$8,"")</f>
        <v>0.0036689814814813704</v>
      </c>
      <c r="N17" s="4">
        <f>IF(Q17&gt;0,S17,"")</f>
        <v>26</v>
      </c>
      <c r="O17" s="39">
        <f>IF(Q17&gt;0,2-(L17/((L$8+L$9+L$10)/3)),"")</f>
        <v>0.8915712534038376</v>
      </c>
      <c r="P17" s="4">
        <f>B17</f>
        <v>2</v>
      </c>
      <c r="Q17" s="48">
        <v>0.48588194444444444</v>
      </c>
      <c r="S17" s="4">
        <v>26</v>
      </c>
    </row>
    <row r="18" spans="1:19" ht="12.75" customHeight="1">
      <c r="A18" s="4">
        <v>11</v>
      </c>
      <c r="B18" s="30">
        <v>10</v>
      </c>
      <c r="C18" s="139" t="s">
        <v>110</v>
      </c>
      <c r="D18" s="139" t="s">
        <v>77</v>
      </c>
      <c r="E18" s="140">
        <v>0.461805555555556</v>
      </c>
      <c r="G18" s="30">
        <v>3</v>
      </c>
      <c r="H18" s="19">
        <v>1</v>
      </c>
      <c r="I18" s="19">
        <v>1</v>
      </c>
      <c r="J18" s="19">
        <v>0</v>
      </c>
      <c r="K18" s="4">
        <f t="shared" si="0"/>
        <v>5</v>
      </c>
      <c r="L18" s="112">
        <f>IF(Q18&gt;0,Q18-E18,"")</f>
        <v>0.028012731481481035</v>
      </c>
      <c r="M18" s="10">
        <f>IF(Q18&gt;0,L18-L$8,"")</f>
        <v>0.004827546296295782</v>
      </c>
      <c r="N18" s="4">
        <f>IF(Q18&gt;0,S18,"")</f>
        <v>24</v>
      </c>
      <c r="O18" s="39">
        <f>IF(Q18&gt;0,2-(L18/((L$8+L$9+L$10)/3)),"")</f>
        <v>0.843750497635267</v>
      </c>
      <c r="P18" s="4">
        <f>B18</f>
        <v>10</v>
      </c>
      <c r="Q18" s="48">
        <v>0.48981828703703706</v>
      </c>
      <c r="S18" s="4">
        <v>24</v>
      </c>
    </row>
    <row r="19" spans="1:19" ht="12.75" customHeight="1">
      <c r="A19" s="4">
        <v>12</v>
      </c>
      <c r="B19" s="30">
        <v>11</v>
      </c>
      <c r="C19" s="139" t="s">
        <v>111</v>
      </c>
      <c r="D19" s="139" t="s">
        <v>81</v>
      </c>
      <c r="E19" s="140">
        <v>0.462152777777778</v>
      </c>
      <c r="G19" s="30">
        <v>2</v>
      </c>
      <c r="H19" s="19">
        <v>2</v>
      </c>
      <c r="I19" s="19">
        <v>2</v>
      </c>
      <c r="J19" s="19">
        <v>3</v>
      </c>
      <c r="K19" s="4">
        <f t="shared" si="0"/>
        <v>9</v>
      </c>
      <c r="L19" s="112">
        <f>IF(Q19&gt;0,Q19-E19,"")</f>
        <v>0.02862615740740715</v>
      </c>
      <c r="M19" s="10">
        <f>IF(Q19&gt;0,L19-L$8,"")</f>
        <v>0.005440972222221896</v>
      </c>
      <c r="N19" s="4">
        <f>IF(Q19&gt;0,S19,"")</f>
        <v>22</v>
      </c>
      <c r="O19" s="39">
        <f>IF(Q19&gt;0,2-(L19/((L$8+L$9+L$10)/3)),"")</f>
        <v>0.8184308167587844</v>
      </c>
      <c r="P19" s="4">
        <f>B19</f>
        <v>11</v>
      </c>
      <c r="Q19" s="48">
        <v>0.49077893518518517</v>
      </c>
      <c r="S19" s="4">
        <v>22</v>
      </c>
    </row>
    <row r="20" spans="1:19" ht="12.75" customHeight="1">
      <c r="A20" s="4">
        <v>13</v>
      </c>
      <c r="B20" s="30">
        <v>6</v>
      </c>
      <c r="C20" s="139" t="s">
        <v>120</v>
      </c>
      <c r="D20" s="139" t="s">
        <v>74</v>
      </c>
      <c r="E20" s="140">
        <v>0.460416666666667</v>
      </c>
      <c r="G20" s="30">
        <v>4</v>
      </c>
      <c r="H20" s="19">
        <v>1</v>
      </c>
      <c r="I20" s="19">
        <v>3</v>
      </c>
      <c r="J20" s="19">
        <v>4</v>
      </c>
      <c r="K20" s="4">
        <f t="shared" si="0"/>
        <v>12</v>
      </c>
      <c r="L20" s="112">
        <f>IF(Q20&gt;0,Q20-E20,"")</f>
        <v>0.028990740740740484</v>
      </c>
      <c r="M20" s="10">
        <f>IF(Q20&gt;0,L20-L$8,"")</f>
        <v>0.005805555555555231</v>
      </c>
      <c r="N20" s="4">
        <f>IF(Q20&gt;0,S20,"")</f>
        <v>20</v>
      </c>
      <c r="O20" s="39">
        <f>IF(Q20&gt;0,2-(L20/((L$8+L$9+L$10)/3)),"")</f>
        <v>0.8033823271812568</v>
      </c>
      <c r="P20" s="4">
        <f>B20</f>
        <v>6</v>
      </c>
      <c r="Q20" s="48">
        <v>0.48940740740740746</v>
      </c>
      <c r="S20" s="4">
        <v>20</v>
      </c>
    </row>
    <row r="21" spans="3:19" ht="12.75" customHeight="1">
      <c r="C21" s="41"/>
      <c r="D21" s="56"/>
      <c r="G21" s="30"/>
      <c r="L21" s="26">
        <f aca="true" t="shared" si="1" ref="L18:L27">IF(Q21&gt;0,Q21-E21,"")</f>
      </c>
      <c r="M21" s="10">
        <f aca="true" t="shared" si="2" ref="M18:M27">IF(Q21&gt;0,L21-L$8,"")</f>
      </c>
      <c r="N21" s="4">
        <f aca="true" t="shared" si="3" ref="N18:N27">IF(Q21&gt;0,S21,"")</f>
      </c>
      <c r="O21" s="39">
        <f aca="true" t="shared" si="4" ref="O18:O27">IF(Q21&gt;0,2-(L21/((L$8+L$9+L$10)/3)),"")</f>
      </c>
      <c r="S21" s="4">
        <v>18</v>
      </c>
    </row>
    <row r="22" spans="3:19" ht="12.75" customHeight="1">
      <c r="C22" s="41"/>
      <c r="D22" s="56"/>
      <c r="G22" s="30"/>
      <c r="L22" s="26">
        <f t="shared" si="1"/>
      </c>
      <c r="M22" s="10">
        <f t="shared" si="2"/>
      </c>
      <c r="N22" s="4">
        <f t="shared" si="3"/>
      </c>
      <c r="O22" s="39">
        <f t="shared" si="4"/>
      </c>
      <c r="S22" s="4">
        <v>16</v>
      </c>
    </row>
    <row r="23" spans="3:19" ht="12.75" customHeight="1">
      <c r="C23" s="41"/>
      <c r="D23" s="56"/>
      <c r="G23" s="30"/>
      <c r="L23" s="26">
        <f t="shared" si="1"/>
      </c>
      <c r="M23" s="10">
        <f t="shared" si="2"/>
      </c>
      <c r="N23" s="4">
        <f t="shared" si="3"/>
      </c>
      <c r="O23" s="39">
        <f t="shared" si="4"/>
      </c>
      <c r="S23" s="4">
        <v>15</v>
      </c>
    </row>
    <row r="24" spans="3:19" ht="12.75" customHeight="1">
      <c r="C24" s="41"/>
      <c r="D24" s="56"/>
      <c r="G24" s="30"/>
      <c r="L24" s="26">
        <f t="shared" si="1"/>
      </c>
      <c r="M24" s="10">
        <f t="shared" si="2"/>
      </c>
      <c r="N24" s="4">
        <f t="shared" si="3"/>
      </c>
      <c r="O24" s="39">
        <f t="shared" si="4"/>
      </c>
      <c r="S24" s="4">
        <v>14</v>
      </c>
    </row>
    <row r="25" spans="3:19" ht="12.75" customHeight="1">
      <c r="C25" s="41"/>
      <c r="D25" s="56"/>
      <c r="G25" s="30"/>
      <c r="L25" s="26">
        <f t="shared" si="1"/>
      </c>
      <c r="M25" s="10">
        <f t="shared" si="2"/>
      </c>
      <c r="N25" s="4">
        <f t="shared" si="3"/>
      </c>
      <c r="O25" s="39">
        <f t="shared" si="4"/>
      </c>
      <c r="S25" s="4">
        <v>13</v>
      </c>
    </row>
    <row r="26" spans="3:19" ht="12.75" customHeight="1">
      <c r="C26" s="41"/>
      <c r="D26" s="56"/>
      <c r="G26" s="30"/>
      <c r="L26" s="26">
        <f t="shared" si="1"/>
      </c>
      <c r="M26" s="10">
        <f t="shared" si="2"/>
      </c>
      <c r="N26" s="4">
        <f t="shared" si="3"/>
      </c>
      <c r="O26" s="39">
        <f t="shared" si="4"/>
      </c>
      <c r="S26" s="4">
        <v>12</v>
      </c>
    </row>
    <row r="27" spans="3:19" ht="12.75" customHeight="1">
      <c r="C27" s="41"/>
      <c r="D27" s="56"/>
      <c r="G27" s="30"/>
      <c r="L27" s="26">
        <f t="shared" si="1"/>
      </c>
      <c r="M27" s="10">
        <f t="shared" si="2"/>
      </c>
      <c r="N27" s="4">
        <f t="shared" si="3"/>
      </c>
      <c r="O27" s="39">
        <f t="shared" si="4"/>
      </c>
      <c r="S27" s="4">
        <v>11</v>
      </c>
    </row>
    <row r="28" spans="3:19" ht="12.75" customHeight="1">
      <c r="C28" s="41"/>
      <c r="D28" s="56"/>
      <c r="G28" s="30"/>
      <c r="S28" s="4">
        <v>10</v>
      </c>
    </row>
    <row r="29" spans="3:19" ht="12.75" customHeight="1">
      <c r="C29" s="41"/>
      <c r="D29" s="56"/>
      <c r="G29" s="30"/>
      <c r="S29" s="4">
        <v>9</v>
      </c>
    </row>
    <row r="30" spans="3:19" ht="12.75" customHeight="1">
      <c r="C30" s="41"/>
      <c r="D30" s="56"/>
      <c r="G30" s="30"/>
      <c r="S30" s="4">
        <v>8</v>
      </c>
    </row>
    <row r="31" spans="3:19" ht="12.75" customHeight="1">
      <c r="C31" s="41"/>
      <c r="D31" s="56"/>
      <c r="G31" s="30"/>
      <c r="S31" s="4">
        <v>7</v>
      </c>
    </row>
    <row r="32" spans="3:19" ht="12.75" customHeight="1">
      <c r="C32" s="41"/>
      <c r="D32" s="56"/>
      <c r="G32" s="30"/>
      <c r="S32" s="4">
        <v>6</v>
      </c>
    </row>
    <row r="33" spans="3:19" ht="12.75" customHeight="1">
      <c r="C33" s="41"/>
      <c r="D33" s="56"/>
      <c r="G33" s="30"/>
      <c r="S33" s="4">
        <v>5</v>
      </c>
    </row>
    <row r="34" spans="3:19" ht="12.75" customHeight="1">
      <c r="C34" s="41"/>
      <c r="D34" s="56"/>
      <c r="G34" s="30"/>
      <c r="S34" s="4">
        <v>4</v>
      </c>
    </row>
    <row r="35" spans="3:19" ht="12.75">
      <c r="C35" s="41"/>
      <c r="D35" s="56"/>
      <c r="G35" s="30"/>
      <c r="S35" s="4">
        <v>3</v>
      </c>
    </row>
    <row r="36" spans="3:19" ht="12.75">
      <c r="C36" s="41"/>
      <c r="D36" s="56"/>
      <c r="G36" s="30"/>
      <c r="S36" s="4">
        <v>2</v>
      </c>
    </row>
    <row r="37" spans="3:19" ht="12.75">
      <c r="C37" s="41"/>
      <c r="D37" s="56"/>
      <c r="G37" s="30"/>
      <c r="S37" s="4">
        <v>1</v>
      </c>
    </row>
    <row r="38" spans="3:7" ht="12.75">
      <c r="C38" s="41"/>
      <c r="D38" s="56"/>
      <c r="G38" s="30"/>
    </row>
    <row r="39" spans="3:7" ht="12.75">
      <c r="C39" s="41"/>
      <c r="D39" s="56"/>
      <c r="G39" s="30"/>
    </row>
    <row r="40" spans="3:7" ht="12.75">
      <c r="C40" s="41"/>
      <c r="D40" s="56"/>
      <c r="G40" s="30"/>
    </row>
    <row r="41" spans="3:7" ht="12.75">
      <c r="C41" s="41"/>
      <c r="D41" s="56"/>
      <c r="G41" s="30"/>
    </row>
    <row r="42" spans="3:7" ht="12.75">
      <c r="C42" s="41"/>
      <c r="D42" s="56"/>
      <c r="G42" s="30"/>
    </row>
    <row r="43" spans="3:7" ht="12.75">
      <c r="C43" s="42"/>
      <c r="G43" s="30"/>
    </row>
    <row r="44" spans="3:7" ht="12.75">
      <c r="C44" s="42"/>
      <c r="G44" s="30"/>
    </row>
    <row r="45" spans="3:7" ht="12.75">
      <c r="C45" s="42"/>
      <c r="G45" s="30"/>
    </row>
    <row r="46" spans="3:7" ht="12.75">
      <c r="C46" s="42"/>
      <c r="G46" s="30"/>
    </row>
    <row r="47" spans="3:7" ht="12.75">
      <c r="C47" s="42"/>
      <c r="G47" s="30"/>
    </row>
    <row r="48" spans="3:7" ht="12.75">
      <c r="C48" s="42"/>
      <c r="G48" s="30"/>
    </row>
    <row r="49" spans="3:7" ht="12.75">
      <c r="C49" s="42"/>
      <c r="G49" s="30"/>
    </row>
    <row r="50" spans="3:7" ht="12.75">
      <c r="C50" s="42"/>
      <c r="G50" s="30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4" r:id="rId2"/>
  <headerFooter alignWithMargins="0">
    <oddFooter>&amp;L&amp;F &amp;A&amp;CAs of: &amp;T &amp;D&amp;RPage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76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0039062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6" bestFit="1" customWidth="1"/>
    <col min="13" max="13" width="7.421875" style="10" bestFit="1" customWidth="1"/>
    <col min="14" max="14" width="6.57421875" style="4" customWidth="1"/>
    <col min="15" max="15" width="8.7109375" style="39" customWidth="1"/>
    <col min="16" max="16" width="8.7109375" style="4" customWidth="1"/>
    <col min="17" max="17" width="10.8515625" style="48" customWidth="1"/>
    <col min="18" max="19" width="8.7109375" style="0" customWidth="1"/>
  </cols>
  <sheetData>
    <row r="1" spans="1:17" s="20" customFormat="1" ht="30" customHeight="1">
      <c r="A1" s="130" t="str">
        <f>COVER!A1</f>
        <v>US Biathlon World Team Trials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31"/>
      <c r="Q1" s="47"/>
    </row>
    <row r="2" spans="1:17" s="20" customFormat="1" ht="30.75" customHeight="1">
      <c r="A2" s="128">
        <f>COVER!A2</f>
        <v>40167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31"/>
      <c r="Q2" s="47"/>
    </row>
    <row r="3" spans="1:17" s="16" customFormat="1" ht="15" customHeight="1">
      <c r="A3" s="136" t="s">
        <v>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9"/>
      <c r="Q3" s="48"/>
    </row>
    <row r="4" spans="1:17" s="16" customFormat="1" ht="23.25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8"/>
    </row>
    <row r="5" spans="1:15" ht="12.75">
      <c r="A5" s="44" t="str">
        <f>COVER!A5</f>
        <v>Coleraine, MN</v>
      </c>
      <c r="B5" s="5"/>
      <c r="C5" s="2"/>
      <c r="D5" s="53"/>
      <c r="E5" s="8"/>
      <c r="F5" s="28"/>
      <c r="G5" s="29"/>
      <c r="H5" s="29"/>
      <c r="I5" s="29"/>
      <c r="J5" s="29"/>
      <c r="K5" s="5"/>
      <c r="L5" s="25"/>
      <c r="M5" s="9"/>
      <c r="N5" s="5"/>
      <c r="O5" s="46" t="str">
        <f>COVER!N5</f>
        <v>Mt. Itasca Biathlon Association</v>
      </c>
    </row>
    <row r="6" ht="12.75">
      <c r="C6" s="2" t="s">
        <v>62</v>
      </c>
    </row>
    <row r="7" spans="1:19" s="14" customFormat="1" ht="12.75">
      <c r="A7" s="32" t="s">
        <v>8</v>
      </c>
      <c r="B7" s="32" t="s">
        <v>9</v>
      </c>
      <c r="C7" s="14" t="s">
        <v>0</v>
      </c>
      <c r="D7" s="55" t="s">
        <v>40</v>
      </c>
      <c r="E7" s="33" t="s">
        <v>35</v>
      </c>
      <c r="F7" s="34" t="s">
        <v>1</v>
      </c>
      <c r="G7" s="35" t="s">
        <v>3</v>
      </c>
      <c r="H7" s="35" t="s">
        <v>3</v>
      </c>
      <c r="I7" s="35" t="s">
        <v>4</v>
      </c>
      <c r="J7" s="35" t="s">
        <v>4</v>
      </c>
      <c r="K7" s="32" t="s">
        <v>2</v>
      </c>
      <c r="L7" s="113" t="s">
        <v>5</v>
      </c>
      <c r="M7" s="37" t="s">
        <v>6</v>
      </c>
      <c r="N7" s="32" t="s">
        <v>7</v>
      </c>
      <c r="O7" s="40" t="s">
        <v>33</v>
      </c>
      <c r="P7" s="32" t="s">
        <v>9</v>
      </c>
      <c r="Q7" s="50" t="s">
        <v>34</v>
      </c>
      <c r="S7" s="14" t="s">
        <v>36</v>
      </c>
    </row>
    <row r="8" spans="1:19" ht="12.75" customHeight="1">
      <c r="A8" s="4">
        <v>1</v>
      </c>
      <c r="B8" s="30">
        <v>4</v>
      </c>
      <c r="C8" s="139" t="s">
        <v>112</v>
      </c>
      <c r="D8" s="139" t="s">
        <v>77</v>
      </c>
      <c r="E8" s="140">
        <v>0.459722222222222</v>
      </c>
      <c r="G8" s="30">
        <v>1</v>
      </c>
      <c r="H8" s="19">
        <v>2</v>
      </c>
      <c r="I8" s="19">
        <v>1</v>
      </c>
      <c r="J8" s="19">
        <v>1</v>
      </c>
      <c r="K8" s="4">
        <f>IF(ISBLANK(G8),"",G8+H8+I8+J8)</f>
        <v>5</v>
      </c>
      <c r="L8" s="112">
        <f>IF(Q8&gt;0,Q8-E8,"")</f>
        <v>0.02658796296296323</v>
      </c>
      <c r="M8" s="10">
        <f>IF(Q8&gt;0,L8-L$8,"")</f>
        <v>0</v>
      </c>
      <c r="N8" s="4">
        <f>IF(Q8&gt;0,S8,"")</f>
        <v>50</v>
      </c>
      <c r="O8" s="39">
        <f>IF(Q8&gt;0,2-(L8/((L$8+L$9+L$10)/3)),"")</f>
        <v>1.0207596231723306</v>
      </c>
      <c r="P8" s="4">
        <f>B8</f>
        <v>4</v>
      </c>
      <c r="Q8" s="48">
        <v>0.4863101851851852</v>
      </c>
      <c r="S8" s="4">
        <v>50</v>
      </c>
    </row>
    <row r="9" spans="1:19" ht="12.75" customHeight="1">
      <c r="A9" s="4">
        <v>2</v>
      </c>
      <c r="B9" s="30">
        <v>2</v>
      </c>
      <c r="C9" s="139" t="s">
        <v>113</v>
      </c>
      <c r="D9" s="139" t="s">
        <v>81</v>
      </c>
      <c r="E9" s="140">
        <v>0.4590277777777778</v>
      </c>
      <c r="G9" s="30">
        <v>1</v>
      </c>
      <c r="H9" s="19">
        <v>2</v>
      </c>
      <c r="I9" s="19">
        <v>1</v>
      </c>
      <c r="J9" s="19">
        <v>0</v>
      </c>
      <c r="K9" s="4">
        <f>IF(ISBLANK(G9),"",G9+H9+I9+J9)</f>
        <v>4</v>
      </c>
      <c r="L9" s="112">
        <f>IF(Q9&gt;0,Q9-E9,"")</f>
        <v>0.026854166666666623</v>
      </c>
      <c r="M9" s="10">
        <f>IF(Q9&gt;0,L9-L$8,"")</f>
        <v>0.00026620370370339375</v>
      </c>
      <c r="N9" s="4">
        <f>IF(Q9&gt;0,S9,"")</f>
        <v>46</v>
      </c>
      <c r="O9" s="39">
        <f>IF(Q9&gt;0,2-(L9/((L$8+L$9+L$10)/3)),"")</f>
        <v>1.0109552836864304</v>
      </c>
      <c r="P9" s="4">
        <f>B9</f>
        <v>2</v>
      </c>
      <c r="Q9" s="48">
        <v>0.48588194444444444</v>
      </c>
      <c r="S9" s="4">
        <v>46</v>
      </c>
    </row>
    <row r="10" spans="1:19" ht="12.75" customHeight="1">
      <c r="A10" s="4">
        <v>3</v>
      </c>
      <c r="B10" s="30">
        <v>10</v>
      </c>
      <c r="C10" s="139" t="s">
        <v>110</v>
      </c>
      <c r="D10" s="139" t="s">
        <v>77</v>
      </c>
      <c r="E10" s="140">
        <v>0.461805555555556</v>
      </c>
      <c r="G10" s="30">
        <v>3</v>
      </c>
      <c r="H10" s="19">
        <v>1</v>
      </c>
      <c r="I10" s="19">
        <v>1</v>
      </c>
      <c r="J10" s="19">
        <v>0</v>
      </c>
      <c r="K10" s="4">
        <f>IF(ISBLANK(G10),"",G10+H10+I10+J10)</f>
        <v>5</v>
      </c>
      <c r="L10" s="112">
        <f>IF(Q10&gt;0,Q10-E10,"")</f>
        <v>0.028012731481481035</v>
      </c>
      <c r="M10" s="10">
        <f>IF(Q10&gt;0,L10-L$8,"")</f>
        <v>0.001424768518517805</v>
      </c>
      <c r="N10" s="4">
        <f>IF(Q10&gt;0,S10,"")</f>
        <v>43</v>
      </c>
      <c r="O10" s="39">
        <f>IF(Q10&gt;0,2-(L10/((L$8+L$9+L$10)/3)),"")</f>
        <v>0.9682850931412388</v>
      </c>
      <c r="P10" s="4">
        <f>B10</f>
        <v>10</v>
      </c>
      <c r="Q10" s="48">
        <v>0.48981828703703706</v>
      </c>
      <c r="S10" s="4">
        <v>43</v>
      </c>
    </row>
    <row r="11" spans="1:19" ht="12.75" customHeight="1">
      <c r="A11" s="4">
        <v>4</v>
      </c>
      <c r="B11" s="30">
        <v>11</v>
      </c>
      <c r="C11" s="139" t="s">
        <v>111</v>
      </c>
      <c r="D11" s="139" t="s">
        <v>81</v>
      </c>
      <c r="E11" s="140">
        <v>0.462152777777778</v>
      </c>
      <c r="G11" s="30">
        <v>2</v>
      </c>
      <c r="H11" s="19">
        <v>2</v>
      </c>
      <c r="I11" s="19">
        <v>2</v>
      </c>
      <c r="J11" s="19">
        <v>3</v>
      </c>
      <c r="K11" s="4">
        <f>IF(ISBLANK(G11),"",G11+H11+I11+J11)</f>
        <v>9</v>
      </c>
      <c r="L11" s="112">
        <f>IF(Q11&gt;0,Q11-E11,"")</f>
        <v>0.02862615740740715</v>
      </c>
      <c r="M11" s="10">
        <f>IF(Q11&gt;0,L11-L$8,"")</f>
        <v>0.0020381944444439193</v>
      </c>
      <c r="N11" s="4">
        <f>IF(Q11&gt;0,S11,"")</f>
        <v>40</v>
      </c>
      <c r="O11" s="39">
        <f>IF(Q11&gt;0,2-(L11/((L$8+L$9+L$10)/3)),"")</f>
        <v>0.9456924847606527</v>
      </c>
      <c r="P11" s="4">
        <f>B11</f>
        <v>11</v>
      </c>
      <c r="Q11" s="48">
        <v>0.49077893518518517</v>
      </c>
      <c r="S11" s="4">
        <v>40</v>
      </c>
    </row>
    <row r="12" spans="3:19" ht="12.75" customHeight="1">
      <c r="C12" s="57"/>
      <c r="D12" s="57"/>
      <c r="E12" s="67"/>
      <c r="K12" s="4">
        <f>IF(ISBLANK(G12),"",G12+H12+I12+J12)</f>
      </c>
      <c r="L12" s="26">
        <f aca="true" t="shared" si="0" ref="L12:L27">IF(Q12&gt;0,Q12-E12,"")</f>
      </c>
      <c r="M12" s="10">
        <f aca="true" t="shared" si="1" ref="M12:M27">IF(Q12&gt;0,L12-L$8,"")</f>
      </c>
      <c r="N12" s="4">
        <f aca="true" t="shared" si="2" ref="N12:N27">IF(Q12&gt;0,S12,"")</f>
      </c>
      <c r="O12" s="39">
        <f aca="true" t="shared" si="3" ref="O12:O27">IF(Q12&gt;0,2-(L12/((L$8+L$9+L$10)/3)),"")</f>
      </c>
      <c r="S12" s="4">
        <v>37</v>
      </c>
    </row>
    <row r="13" spans="3:19" ht="12.75" customHeight="1">
      <c r="C13" s="41"/>
      <c r="D13" s="56"/>
      <c r="E13" s="3"/>
      <c r="L13" s="26">
        <f t="shared" si="0"/>
      </c>
      <c r="M13" s="10">
        <f t="shared" si="1"/>
      </c>
      <c r="N13" s="4">
        <f t="shared" si="2"/>
      </c>
      <c r="O13" s="39">
        <f t="shared" si="3"/>
      </c>
      <c r="S13" s="4">
        <v>34</v>
      </c>
    </row>
    <row r="14" spans="3:19" ht="12.75" customHeight="1">
      <c r="C14" s="41"/>
      <c r="D14" s="56"/>
      <c r="E14" s="3"/>
      <c r="L14" s="26">
        <f t="shared" si="0"/>
      </c>
      <c r="M14" s="10">
        <f t="shared" si="1"/>
      </c>
      <c r="N14" s="4">
        <f t="shared" si="2"/>
      </c>
      <c r="O14" s="39">
        <f t="shared" si="3"/>
      </c>
      <c r="S14" s="4">
        <v>32</v>
      </c>
    </row>
    <row r="15" spans="3:19" ht="12.75" customHeight="1">
      <c r="C15" s="41"/>
      <c r="D15" s="56"/>
      <c r="E15" s="3"/>
      <c r="L15" s="26">
        <f t="shared" si="0"/>
      </c>
      <c r="M15" s="10">
        <f t="shared" si="1"/>
      </c>
      <c r="N15" s="4">
        <f t="shared" si="2"/>
      </c>
      <c r="O15" s="39">
        <f t="shared" si="3"/>
      </c>
      <c r="S15" s="4">
        <v>30</v>
      </c>
    </row>
    <row r="16" spans="3:19" ht="12.75" customHeight="1">
      <c r="C16" s="41"/>
      <c r="D16" s="56"/>
      <c r="E16" s="3"/>
      <c r="L16" s="26">
        <f t="shared" si="0"/>
      </c>
      <c r="M16" s="10">
        <f t="shared" si="1"/>
      </c>
      <c r="N16" s="4">
        <f t="shared" si="2"/>
      </c>
      <c r="O16" s="39">
        <f t="shared" si="3"/>
      </c>
      <c r="S16" s="4">
        <v>28</v>
      </c>
    </row>
    <row r="17" spans="3:19" ht="12.75" customHeight="1">
      <c r="C17" s="41"/>
      <c r="D17" s="56"/>
      <c r="E17" s="3"/>
      <c r="L17" s="26">
        <f t="shared" si="0"/>
      </c>
      <c r="M17" s="10">
        <f t="shared" si="1"/>
      </c>
      <c r="N17" s="4">
        <f t="shared" si="2"/>
      </c>
      <c r="O17" s="39">
        <f t="shared" si="3"/>
      </c>
      <c r="S17" s="4">
        <v>26</v>
      </c>
    </row>
    <row r="18" spans="3:19" ht="12.75" customHeight="1">
      <c r="C18" s="41"/>
      <c r="D18" s="56"/>
      <c r="E18" s="3"/>
      <c r="L18" s="26">
        <f t="shared" si="0"/>
      </c>
      <c r="M18" s="10">
        <f t="shared" si="1"/>
      </c>
      <c r="N18" s="4">
        <f t="shared" si="2"/>
      </c>
      <c r="O18" s="39">
        <f t="shared" si="3"/>
      </c>
      <c r="S18" s="4">
        <v>24</v>
      </c>
    </row>
    <row r="19" spans="3:19" ht="12.75" customHeight="1">
      <c r="C19" s="41"/>
      <c r="D19" s="56"/>
      <c r="E19" s="3"/>
      <c r="L19" s="26">
        <f t="shared" si="0"/>
      </c>
      <c r="M19" s="10">
        <f t="shared" si="1"/>
      </c>
      <c r="N19" s="4">
        <f t="shared" si="2"/>
      </c>
      <c r="O19" s="39">
        <f t="shared" si="3"/>
      </c>
      <c r="S19" s="4">
        <v>22</v>
      </c>
    </row>
    <row r="20" spans="3:19" ht="12.75" customHeight="1">
      <c r="C20" s="41"/>
      <c r="D20" s="56"/>
      <c r="E20" s="3"/>
      <c r="L20" s="26">
        <f t="shared" si="0"/>
      </c>
      <c r="M20" s="10">
        <f t="shared" si="1"/>
      </c>
      <c r="N20" s="4">
        <f t="shared" si="2"/>
      </c>
      <c r="O20" s="39">
        <f t="shared" si="3"/>
      </c>
      <c r="S20" s="4">
        <v>20</v>
      </c>
    </row>
    <row r="21" spans="3:19" ht="12.75" customHeight="1">
      <c r="C21" s="41"/>
      <c r="D21" s="56"/>
      <c r="E21" s="3"/>
      <c r="L21" s="26">
        <f t="shared" si="0"/>
      </c>
      <c r="M21" s="10">
        <f t="shared" si="1"/>
      </c>
      <c r="N21" s="4">
        <f t="shared" si="2"/>
      </c>
      <c r="O21" s="39">
        <f t="shared" si="3"/>
      </c>
      <c r="S21" s="4">
        <v>18</v>
      </c>
    </row>
    <row r="22" spans="3:19" ht="12.75" customHeight="1">
      <c r="C22" s="41"/>
      <c r="D22" s="56"/>
      <c r="E22" s="3"/>
      <c r="L22" s="26">
        <f t="shared" si="0"/>
      </c>
      <c r="M22" s="10">
        <f t="shared" si="1"/>
      </c>
      <c r="N22" s="4">
        <f t="shared" si="2"/>
      </c>
      <c r="O22" s="39">
        <f t="shared" si="3"/>
      </c>
      <c r="S22" s="4">
        <v>16</v>
      </c>
    </row>
    <row r="23" spans="3:19" ht="12.75" customHeight="1">
      <c r="C23" s="41"/>
      <c r="D23" s="56"/>
      <c r="E23" s="3"/>
      <c r="L23" s="26">
        <f t="shared" si="0"/>
      </c>
      <c r="M23" s="10">
        <f t="shared" si="1"/>
      </c>
      <c r="N23" s="4">
        <f t="shared" si="2"/>
      </c>
      <c r="O23" s="39">
        <f t="shared" si="3"/>
      </c>
      <c r="S23" s="4">
        <v>15</v>
      </c>
    </row>
    <row r="24" spans="3:19" ht="12.75" customHeight="1">
      <c r="C24" s="41"/>
      <c r="D24" s="56"/>
      <c r="E24" s="3"/>
      <c r="L24" s="26">
        <f t="shared" si="0"/>
      </c>
      <c r="M24" s="10">
        <f t="shared" si="1"/>
      </c>
      <c r="N24" s="4">
        <f t="shared" si="2"/>
      </c>
      <c r="O24" s="39">
        <f t="shared" si="3"/>
      </c>
      <c r="S24" s="4">
        <v>14</v>
      </c>
    </row>
    <row r="25" spans="3:19" ht="12.75" customHeight="1">
      <c r="C25" s="41"/>
      <c r="D25" s="56"/>
      <c r="E25" s="3"/>
      <c r="L25" s="26">
        <f t="shared" si="0"/>
      </c>
      <c r="M25" s="10">
        <f t="shared" si="1"/>
      </c>
      <c r="N25" s="4">
        <f t="shared" si="2"/>
      </c>
      <c r="O25" s="39">
        <f t="shared" si="3"/>
      </c>
      <c r="S25" s="4">
        <v>13</v>
      </c>
    </row>
    <row r="26" spans="3:19" ht="12.75" customHeight="1">
      <c r="C26" s="41"/>
      <c r="D26" s="56"/>
      <c r="E26" s="3"/>
      <c r="L26" s="26">
        <f t="shared" si="0"/>
      </c>
      <c r="M26" s="10">
        <f t="shared" si="1"/>
      </c>
      <c r="N26" s="4">
        <f t="shared" si="2"/>
      </c>
      <c r="O26" s="39">
        <f t="shared" si="3"/>
      </c>
      <c r="S26" s="4">
        <v>12</v>
      </c>
    </row>
    <row r="27" spans="3:19" ht="12.75" customHeight="1">
      <c r="C27" s="41"/>
      <c r="D27" s="56"/>
      <c r="E27" s="3"/>
      <c r="L27" s="26">
        <f t="shared" si="0"/>
      </c>
      <c r="M27" s="10">
        <f t="shared" si="1"/>
      </c>
      <c r="N27" s="4">
        <f t="shared" si="2"/>
      </c>
      <c r="O27" s="39">
        <f t="shared" si="3"/>
      </c>
      <c r="S27" s="4">
        <v>11</v>
      </c>
    </row>
    <row r="28" spans="3:19" ht="12.75" customHeight="1">
      <c r="C28" s="41"/>
      <c r="D28" s="56"/>
      <c r="E28" s="3"/>
      <c r="S28" s="4">
        <v>10</v>
      </c>
    </row>
    <row r="29" spans="3:19" ht="12.75" customHeight="1">
      <c r="C29" s="41"/>
      <c r="D29" s="56"/>
      <c r="E29" s="3"/>
      <c r="S29" s="4">
        <v>9</v>
      </c>
    </row>
    <row r="30" spans="3:19" ht="12.75" customHeight="1">
      <c r="C30" s="41"/>
      <c r="D30" s="56"/>
      <c r="E30" s="3"/>
      <c r="S30" s="4">
        <v>8</v>
      </c>
    </row>
    <row r="31" spans="3:19" ht="12.75" customHeight="1">
      <c r="C31" s="41"/>
      <c r="D31" s="56"/>
      <c r="E31" s="3"/>
      <c r="S31" s="4">
        <v>7</v>
      </c>
    </row>
    <row r="32" spans="3:19" ht="12.75" customHeight="1">
      <c r="C32" s="41"/>
      <c r="D32" s="56"/>
      <c r="E32" s="3"/>
      <c r="S32" s="4">
        <v>6</v>
      </c>
    </row>
    <row r="33" spans="3:19" ht="12.75" customHeight="1">
      <c r="C33" s="41"/>
      <c r="D33" s="56"/>
      <c r="E33" s="3"/>
      <c r="S33" s="4">
        <v>5</v>
      </c>
    </row>
    <row r="34" spans="3:19" ht="12.75" customHeight="1">
      <c r="C34" s="41"/>
      <c r="D34" s="56"/>
      <c r="E34" s="3"/>
      <c r="S34" s="4">
        <v>4</v>
      </c>
    </row>
    <row r="35" spans="3:19" ht="12.75" customHeight="1">
      <c r="C35" s="41"/>
      <c r="D35" s="56"/>
      <c r="E35" s="3"/>
      <c r="S35" s="4">
        <v>3</v>
      </c>
    </row>
    <row r="36" spans="3:19" ht="12.75">
      <c r="C36" s="41"/>
      <c r="D36" s="56"/>
      <c r="E36" s="3"/>
      <c r="S36" s="4">
        <v>2</v>
      </c>
    </row>
    <row r="37" spans="3:19" ht="12.75">
      <c r="C37" s="41"/>
      <c r="D37" s="56"/>
      <c r="E37" s="3"/>
      <c r="S37" s="4">
        <v>1</v>
      </c>
    </row>
    <row r="38" spans="3:5" ht="12.75">
      <c r="C38" s="41"/>
      <c r="D38" s="56"/>
      <c r="E38" s="3"/>
    </row>
    <row r="39" spans="3:5" ht="12.75">
      <c r="C39" s="41"/>
      <c r="D39" s="56"/>
      <c r="E39" s="3"/>
    </row>
    <row r="40" spans="3:5" ht="12.75">
      <c r="C40" s="41"/>
      <c r="D40" s="56"/>
      <c r="E40" s="3"/>
    </row>
    <row r="41" spans="3:5" ht="12.75">
      <c r="C41" s="41"/>
      <c r="D41" s="56"/>
      <c r="E41" s="3"/>
    </row>
    <row r="42" spans="3:5" ht="12.75">
      <c r="C42" s="41"/>
      <c r="D42" s="56"/>
      <c r="E42" s="3"/>
    </row>
    <row r="43" spans="3:5" ht="12.75">
      <c r="C43" s="41"/>
      <c r="D43" s="56"/>
      <c r="E43" s="3"/>
    </row>
    <row r="44" spans="3:5" ht="12.75">
      <c r="C44" s="41"/>
      <c r="E44" s="3"/>
    </row>
    <row r="45" spans="3:5" ht="12.75">
      <c r="C45" s="41"/>
      <c r="E45" s="3"/>
    </row>
    <row r="46" spans="3:5" ht="12.75">
      <c r="C46" s="41"/>
      <c r="E46" s="3"/>
    </row>
    <row r="47" spans="3:5" ht="12.75">
      <c r="C47" s="41"/>
      <c r="E47" s="3"/>
    </row>
    <row r="48" spans="3:5" ht="12.75">
      <c r="C48" s="41"/>
      <c r="E48" s="3"/>
    </row>
    <row r="49" spans="3:5" ht="12.75">
      <c r="C49" s="41"/>
      <c r="E49" s="3"/>
    </row>
    <row r="50" spans="3:5" ht="12.75">
      <c r="C50" s="41"/>
      <c r="E50" s="3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2" r:id="rId2"/>
  <headerFooter alignWithMargins="0">
    <oddFooter>&amp;L&amp;F &amp;A&amp;CAs of: &amp;T &amp;D&amp;RPage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76"/>
  <sheetViews>
    <sheetView zoomScalePageLayoutView="0" workbookViewId="0" topLeftCell="A4">
      <selection activeCell="A3" sqref="A3:O3"/>
    </sheetView>
  </sheetViews>
  <sheetFormatPr defaultColWidth="9.140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2.57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57421875" style="4" customWidth="1"/>
    <col min="15" max="15" width="9.7109375" style="39" customWidth="1"/>
    <col min="16" max="16" width="9.7109375" style="4" customWidth="1"/>
    <col min="17" max="17" width="11.421875" style="48" customWidth="1"/>
    <col min="18" max="19" width="9.7109375" style="0" customWidth="1"/>
  </cols>
  <sheetData>
    <row r="1" spans="1:17" s="20" customFormat="1" ht="30" customHeight="1">
      <c r="A1" s="130" t="str">
        <f>COVER!A1</f>
        <v>US Biathlon World Team Trials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31"/>
      <c r="Q1" s="47"/>
    </row>
    <row r="2" spans="1:17" s="20" customFormat="1" ht="30.75" customHeight="1">
      <c r="A2" s="132">
        <f>COVER!A2</f>
        <v>40167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31"/>
      <c r="Q2" s="47"/>
    </row>
    <row r="3" spans="1:17" s="16" customFormat="1" ht="15" customHeight="1">
      <c r="A3" s="133" t="s">
        <v>47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9"/>
      <c r="Q3" s="48"/>
    </row>
    <row r="4" spans="1:17" s="16" customFormat="1" ht="23.25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8"/>
    </row>
    <row r="5" spans="1:15" ht="12.75">
      <c r="A5" s="44" t="str">
        <f>COVER!A5</f>
        <v>Coleraine, MN</v>
      </c>
      <c r="B5" s="38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Biathlon Association</v>
      </c>
    </row>
    <row r="6" ht="12.75">
      <c r="C6" s="2" t="s">
        <v>61</v>
      </c>
    </row>
    <row r="7" spans="1:19" s="14" customFormat="1" ht="12.75">
      <c r="A7" s="32" t="s">
        <v>8</v>
      </c>
      <c r="B7" s="32" t="s">
        <v>9</v>
      </c>
      <c r="C7" s="14" t="s">
        <v>0</v>
      </c>
      <c r="D7" s="55" t="s">
        <v>40</v>
      </c>
      <c r="E7" s="33" t="s">
        <v>35</v>
      </c>
      <c r="F7" s="34" t="s">
        <v>1</v>
      </c>
      <c r="G7" s="35" t="s">
        <v>3</v>
      </c>
      <c r="H7" s="35" t="s">
        <v>3</v>
      </c>
      <c r="I7" s="35" t="s">
        <v>4</v>
      </c>
      <c r="J7" s="35" t="s">
        <v>4</v>
      </c>
      <c r="K7" s="32" t="s">
        <v>2</v>
      </c>
      <c r="L7" s="113" t="s">
        <v>5</v>
      </c>
      <c r="M7" s="37" t="s">
        <v>6</v>
      </c>
      <c r="N7" s="32" t="s">
        <v>7</v>
      </c>
      <c r="O7" s="40" t="s">
        <v>33</v>
      </c>
      <c r="P7" s="32" t="s">
        <v>9</v>
      </c>
      <c r="Q7" s="50" t="s">
        <v>34</v>
      </c>
      <c r="S7" s="14" t="s">
        <v>36</v>
      </c>
    </row>
    <row r="8" spans="1:19" ht="12.75" customHeight="1">
      <c r="A8" s="4">
        <v>1</v>
      </c>
      <c r="B8" s="30">
        <v>29</v>
      </c>
      <c r="C8" s="139" t="s">
        <v>76</v>
      </c>
      <c r="D8" s="139" t="s">
        <v>77</v>
      </c>
      <c r="E8" s="140">
        <v>0.478472222222221</v>
      </c>
      <c r="G8" s="19">
        <v>0</v>
      </c>
      <c r="H8" s="19">
        <v>0</v>
      </c>
      <c r="I8" s="19">
        <v>1</v>
      </c>
      <c r="J8" s="19">
        <v>0</v>
      </c>
      <c r="K8" s="4">
        <f>IF(ISBLANK(G8),"",G8+H8+I8+J8)</f>
        <v>1</v>
      </c>
      <c r="L8" s="112">
        <f>IF(Q8&gt;0,Q8-E8,"")</f>
        <v>0.02454166666666785</v>
      </c>
      <c r="M8" s="10">
        <f>IF(Q8&gt;0,L8-L$8,"")</f>
        <v>0</v>
      </c>
      <c r="N8" s="4">
        <f>IF(Q8&gt;0,S8,"")</f>
        <v>50</v>
      </c>
      <c r="O8" s="39">
        <f>IF(Q8&gt;0,2-(L8/((L$8+L$9+L$10)/3)),"")</f>
        <v>1.0047250993522396</v>
      </c>
      <c r="P8" s="4">
        <f>B8</f>
        <v>29</v>
      </c>
      <c r="Q8" s="48">
        <v>0.5030138888888889</v>
      </c>
      <c r="R8" s="16"/>
      <c r="S8" s="4">
        <v>50</v>
      </c>
    </row>
    <row r="9" spans="1:19" ht="12.75" customHeight="1">
      <c r="A9" s="4">
        <v>2</v>
      </c>
      <c r="B9" s="30">
        <v>34</v>
      </c>
      <c r="C9" s="141" t="s">
        <v>92</v>
      </c>
      <c r="D9" s="139" t="s">
        <v>83</v>
      </c>
      <c r="E9" s="140">
        <v>0.480208333333332</v>
      </c>
      <c r="G9" s="19">
        <v>2</v>
      </c>
      <c r="H9" s="19">
        <v>1</v>
      </c>
      <c r="I9" s="19">
        <v>1</v>
      </c>
      <c r="J9" s="19">
        <v>1</v>
      </c>
      <c r="K9" s="4">
        <f>IF(ISBLANK(G9),"",G9+H9+I9+J9)</f>
        <v>5</v>
      </c>
      <c r="L9" s="112">
        <f>IF(Q9&gt;0,Q9-E9,"")</f>
        <v>0.02459953703703832</v>
      </c>
      <c r="M9" s="10">
        <f>IF(Q9&gt;0,L9-L$8,"")</f>
        <v>5.7870370370471935E-05</v>
      </c>
      <c r="N9" s="4">
        <f>IF(Q9&gt;0,S9,"")</f>
        <v>46</v>
      </c>
      <c r="O9" s="39">
        <f>IF(Q9&gt;0,2-(L9/((L$8+L$9+L$10)/3)),"")</f>
        <v>1.0023781957004534</v>
      </c>
      <c r="P9" s="4">
        <f>B9</f>
        <v>34</v>
      </c>
      <c r="Q9" s="48">
        <v>0.5048078703703703</v>
      </c>
      <c r="R9" s="16"/>
      <c r="S9" s="4">
        <v>46</v>
      </c>
    </row>
    <row r="10" spans="1:19" ht="12.75" customHeight="1">
      <c r="A10" s="4">
        <v>3</v>
      </c>
      <c r="B10" s="30">
        <v>17</v>
      </c>
      <c r="C10" s="139" t="s">
        <v>97</v>
      </c>
      <c r="D10" s="139" t="s">
        <v>83</v>
      </c>
      <c r="E10" s="140">
        <v>0.47430555555555554</v>
      </c>
      <c r="G10" s="19">
        <v>2</v>
      </c>
      <c r="H10" s="19">
        <v>0</v>
      </c>
      <c r="I10" s="19">
        <v>0</v>
      </c>
      <c r="J10" s="19">
        <v>2</v>
      </c>
      <c r="K10" s="4">
        <f>IF(ISBLANK(G10),"",G10+H10+I10+J10)</f>
        <v>4</v>
      </c>
      <c r="L10" s="112">
        <f>IF(Q10&gt;0,Q10-E10,"")</f>
        <v>0.02483333333333332</v>
      </c>
      <c r="M10" s="10">
        <f>IF(Q10&gt;0,L10-L$8,"")</f>
        <v>0.0002916666666654688</v>
      </c>
      <c r="N10" s="4">
        <f>IF(Q10&gt;0,S10,"")</f>
        <v>43</v>
      </c>
      <c r="O10" s="39">
        <f>IF(Q10&gt;0,2-(L10/((L$8+L$9+L$10)/3)),"")</f>
        <v>0.992896704947307</v>
      </c>
      <c r="P10" s="4">
        <f>B10</f>
        <v>17</v>
      </c>
      <c r="Q10" s="48">
        <v>0.49913888888888885</v>
      </c>
      <c r="R10" s="16"/>
      <c r="S10" s="4">
        <v>43</v>
      </c>
    </row>
    <row r="11" spans="1:19" ht="12.75" customHeight="1">
      <c r="A11" s="4">
        <v>4</v>
      </c>
      <c r="B11" s="30">
        <v>30</v>
      </c>
      <c r="C11" s="141" t="s">
        <v>82</v>
      </c>
      <c r="D11" s="139" t="s">
        <v>83</v>
      </c>
      <c r="E11" s="140">
        <v>0.478819444444444</v>
      </c>
      <c r="G11" s="19">
        <v>0</v>
      </c>
      <c r="H11" s="19">
        <v>1</v>
      </c>
      <c r="I11" s="19">
        <v>2</v>
      </c>
      <c r="J11" s="19">
        <v>2</v>
      </c>
      <c r="K11" s="4">
        <f>IF(ISBLANK(G11),"",G11+H11+I11+J11)</f>
        <v>5</v>
      </c>
      <c r="L11" s="112">
        <f>IF(Q11&gt;0,Q11-E11,"")</f>
        <v>0.02506828703703745</v>
      </c>
      <c r="M11" s="10">
        <f>IF(Q11&gt;0,L11-L$8,"")</f>
        <v>0.0005266203703696015</v>
      </c>
      <c r="N11" s="4">
        <f>IF(Q11&gt;0,S11,"")</f>
        <v>40</v>
      </c>
      <c r="O11" s="39">
        <f>IF(Q11&gt;0,2-(L11/((L$8+L$9+L$10)/3)),"")</f>
        <v>0.9833682761210547</v>
      </c>
      <c r="P11" s="4">
        <f>B11</f>
        <v>30</v>
      </c>
      <c r="Q11" s="48">
        <v>0.5038877314814815</v>
      </c>
      <c r="R11" s="16"/>
      <c r="S11" s="4">
        <v>40</v>
      </c>
    </row>
    <row r="12" spans="1:19" ht="12.75" customHeight="1">
      <c r="A12" s="4">
        <v>5</v>
      </c>
      <c r="B12" s="30">
        <v>24</v>
      </c>
      <c r="C12" s="139" t="s">
        <v>80</v>
      </c>
      <c r="D12" s="139" t="s">
        <v>81</v>
      </c>
      <c r="E12" s="140">
        <v>0.476736111111111</v>
      </c>
      <c r="G12" s="19">
        <v>1</v>
      </c>
      <c r="H12" s="19">
        <v>1</v>
      </c>
      <c r="I12" s="19">
        <v>1</v>
      </c>
      <c r="J12" s="19">
        <v>1</v>
      </c>
      <c r="K12" s="4">
        <f>IF(ISBLANK(G12),"",G12+H12+I12+J12)</f>
        <v>4</v>
      </c>
      <c r="L12" s="112">
        <f>IF(Q12&gt;0,Q12-E12,"")</f>
        <v>0.02549652777777789</v>
      </c>
      <c r="M12" s="10">
        <f>IF(Q12&gt;0,L12-L$8,"")</f>
        <v>0.0009548611111100391</v>
      </c>
      <c r="N12" s="4">
        <f>IF(Q12&gt;0,S12,"")</f>
        <v>37</v>
      </c>
      <c r="O12" s="39">
        <f>IF(Q12&gt;0,2-(L12/((L$8+L$9+L$10)/3)),"")</f>
        <v>0.9660011890978801</v>
      </c>
      <c r="P12" s="4">
        <f>B12</f>
        <v>24</v>
      </c>
      <c r="Q12" s="48">
        <v>0.5022326388888889</v>
      </c>
      <c r="R12" s="16"/>
      <c r="S12" s="4">
        <v>37</v>
      </c>
    </row>
    <row r="13" spans="1:19" ht="12.75" customHeight="1">
      <c r="A13" s="4">
        <v>6</v>
      </c>
      <c r="B13" s="30">
        <v>28</v>
      </c>
      <c r="C13" s="141" t="s">
        <v>87</v>
      </c>
      <c r="D13" s="139" t="s">
        <v>77</v>
      </c>
      <c r="E13" s="140">
        <v>0.478124999999999</v>
      </c>
      <c r="G13" s="19">
        <v>1</v>
      </c>
      <c r="H13" s="19">
        <v>4</v>
      </c>
      <c r="I13" s="19">
        <v>1</v>
      </c>
      <c r="J13" s="19">
        <v>2</v>
      </c>
      <c r="K13" s="4">
        <f>IF(ISBLANK(G13),"",G13+H13+I13+J13)</f>
        <v>8</v>
      </c>
      <c r="L13" s="112">
        <f>IF(Q13&gt;0,Q13-E13,"")</f>
        <v>0.025701388888889842</v>
      </c>
      <c r="M13" s="10">
        <f>IF(Q13&gt;0,L13-L$8,"")</f>
        <v>0.0011597222222219927</v>
      </c>
      <c r="N13" s="4">
        <f>IF(Q13&gt;0,S13,"")</f>
        <v>34</v>
      </c>
      <c r="O13" s="39">
        <f>IF(Q13&gt;0,2-(L13/((L$8+L$9+L$10)/3)),"")</f>
        <v>0.9576931501705377</v>
      </c>
      <c r="P13" s="4">
        <f>B13</f>
        <v>28</v>
      </c>
      <c r="Q13" s="48">
        <v>0.5038263888888889</v>
      </c>
      <c r="R13" s="16"/>
      <c r="S13" s="4">
        <v>34</v>
      </c>
    </row>
    <row r="14" spans="1:19" ht="12.75" customHeight="1">
      <c r="A14" s="4">
        <v>7</v>
      </c>
      <c r="B14" s="30">
        <v>23</v>
      </c>
      <c r="C14" s="139" t="s">
        <v>73</v>
      </c>
      <c r="D14" s="139" t="s">
        <v>74</v>
      </c>
      <c r="E14" s="140">
        <v>0.476388888888888</v>
      </c>
      <c r="G14" s="19">
        <v>2</v>
      </c>
      <c r="H14" s="19">
        <v>1</v>
      </c>
      <c r="I14" s="19">
        <v>1</v>
      </c>
      <c r="J14" s="19">
        <v>1</v>
      </c>
      <c r="K14" s="4">
        <f>IF(ISBLANK(G14),"",G14+H14+I14+J14)</f>
        <v>5</v>
      </c>
      <c r="L14" s="112">
        <f>IF(Q14&gt;0,Q14-E14,"")</f>
        <v>0.025824074074074943</v>
      </c>
      <c r="M14" s="10">
        <f>IF(Q14&gt;0,L14-L$8,"")</f>
        <v>0.0012824074074070935</v>
      </c>
      <c r="N14" s="4">
        <f>IF(Q14&gt;0,S14,"")</f>
        <v>32</v>
      </c>
      <c r="O14" s="39">
        <f>IF(Q14&gt;0,2-(L14/((L$8+L$9+L$10)/3)),"")</f>
        <v>0.9527177144287631</v>
      </c>
      <c r="P14" s="4">
        <f>B14</f>
        <v>23</v>
      </c>
      <c r="Q14" s="48">
        <v>0.5022129629629629</v>
      </c>
      <c r="R14" s="16"/>
      <c r="S14" s="4">
        <v>32</v>
      </c>
    </row>
    <row r="15" spans="1:19" ht="12.75" customHeight="1">
      <c r="A15" s="4">
        <v>8</v>
      </c>
      <c r="B15" s="30">
        <v>26</v>
      </c>
      <c r="C15" s="141" t="s">
        <v>88</v>
      </c>
      <c r="D15" s="139" t="s">
        <v>89</v>
      </c>
      <c r="E15" s="140">
        <v>0.477430555555555</v>
      </c>
      <c r="G15" s="19">
        <v>3</v>
      </c>
      <c r="H15" s="19">
        <v>1</v>
      </c>
      <c r="I15" s="19">
        <v>2</v>
      </c>
      <c r="J15" s="19">
        <v>1</v>
      </c>
      <c r="K15" s="4">
        <f>IF(ISBLANK(G15),"",G15+H15+I15+J15)</f>
        <v>7</v>
      </c>
      <c r="L15" s="112">
        <f>IF(Q15&gt;0,Q15-E15,"")</f>
        <v>0.02596180555555605</v>
      </c>
      <c r="M15" s="10">
        <f>IF(Q15&gt;0,L15-L$8,"")</f>
        <v>0.0014201388888882005</v>
      </c>
      <c r="N15" s="4">
        <f>IF(Q15&gt;0,S15,"")</f>
        <v>30</v>
      </c>
      <c r="O15" s="39">
        <f>IF(Q15&gt;0,2-(L15/((L$8+L$9+L$10)/3)),"")</f>
        <v>0.9471320837375372</v>
      </c>
      <c r="P15" s="4">
        <f>B15</f>
        <v>26</v>
      </c>
      <c r="Q15" s="48">
        <v>0.5033923611111111</v>
      </c>
      <c r="R15" s="16"/>
      <c r="S15" s="4">
        <v>30</v>
      </c>
    </row>
    <row r="16" spans="1:19" ht="12.75" customHeight="1">
      <c r="A16" s="4">
        <v>9</v>
      </c>
      <c r="B16" s="30">
        <v>22</v>
      </c>
      <c r="C16" s="139" t="s">
        <v>99</v>
      </c>
      <c r="D16" s="139" t="s">
        <v>100</v>
      </c>
      <c r="E16" s="140">
        <v>0.476041666666666</v>
      </c>
      <c r="G16" s="19">
        <v>0</v>
      </c>
      <c r="H16" s="19">
        <v>1</v>
      </c>
      <c r="I16" s="19">
        <v>4</v>
      </c>
      <c r="J16" s="19">
        <v>0</v>
      </c>
      <c r="K16" s="4">
        <f>IF(ISBLANK(G16),"",G16+H16+I16+J16)</f>
        <v>5</v>
      </c>
      <c r="L16" s="112">
        <f>IF(Q16&gt;0,Q16-E16,"")</f>
        <v>0.026265046296296946</v>
      </c>
      <c r="M16" s="10">
        <f>IF(Q16&gt;0,L16-L$8,"")</f>
        <v>0.001723379629629096</v>
      </c>
      <c r="N16" s="4">
        <f>IF(Q16&gt;0,S16,"")</f>
        <v>28</v>
      </c>
      <c r="O16" s="39">
        <f>IF(Q16&gt;0,2-(L16/((L$8+L$9+L$10)/3)),"")</f>
        <v>0.9348343086021933</v>
      </c>
      <c r="P16" s="4">
        <f>B16</f>
        <v>22</v>
      </c>
      <c r="Q16" s="48">
        <v>0.5023067129629629</v>
      </c>
      <c r="R16" s="16"/>
      <c r="S16" s="4">
        <v>28</v>
      </c>
    </row>
    <row r="17" spans="1:19" ht="12.75" customHeight="1">
      <c r="A17" s="4">
        <v>10</v>
      </c>
      <c r="B17" s="30">
        <v>32</v>
      </c>
      <c r="C17" s="139" t="s">
        <v>90</v>
      </c>
      <c r="D17" s="139" t="s">
        <v>91</v>
      </c>
      <c r="E17" s="140">
        <v>0.479513888888888</v>
      </c>
      <c r="G17" s="19">
        <v>0</v>
      </c>
      <c r="H17" s="19">
        <v>1</v>
      </c>
      <c r="I17" s="19">
        <v>2</v>
      </c>
      <c r="J17" s="19">
        <v>2</v>
      </c>
      <c r="K17" s="4">
        <f>IF(ISBLANK(G17),"",G17+H17+I17+J17)</f>
        <v>5</v>
      </c>
      <c r="L17" s="112">
        <f>IF(Q17&gt;0,Q17-E17,"")</f>
        <v>0.02631944444444534</v>
      </c>
      <c r="M17" s="10">
        <f>IF(Q17&gt;0,L17-L$8,"")</f>
        <v>0.0017777777777774895</v>
      </c>
      <c r="N17" s="4">
        <f>IF(Q17&gt;0,S17,"")</f>
        <v>26</v>
      </c>
      <c r="O17" s="39">
        <f>IF(Q17&gt;0,2-(L17/((L$8+L$9+L$10)/3)),"")</f>
        <v>0.9326282191695081</v>
      </c>
      <c r="P17" s="4">
        <f>B17</f>
        <v>32</v>
      </c>
      <c r="Q17" s="48">
        <v>0.5058333333333334</v>
      </c>
      <c r="R17" s="16"/>
      <c r="S17" s="4">
        <v>26</v>
      </c>
    </row>
    <row r="18" spans="1:19" ht="12.75" customHeight="1">
      <c r="A18" s="4">
        <v>11</v>
      </c>
      <c r="B18" s="30">
        <v>18</v>
      </c>
      <c r="C18" s="139" t="s">
        <v>101</v>
      </c>
      <c r="D18" s="139" t="s">
        <v>102</v>
      </c>
      <c r="E18" s="140">
        <v>0.474652777777778</v>
      </c>
      <c r="G18" s="19">
        <v>0</v>
      </c>
      <c r="H18" s="19">
        <v>0</v>
      </c>
      <c r="I18" s="19">
        <v>4</v>
      </c>
      <c r="J18" s="19">
        <v>2</v>
      </c>
      <c r="K18" s="4">
        <f>IF(ISBLANK(G18),"",G18+H18+I18+J18)</f>
        <v>6</v>
      </c>
      <c r="L18" s="112">
        <f>IF(Q18&gt;0,Q18-E18,"")</f>
        <v>0.02651967592592569</v>
      </c>
      <c r="M18" s="10">
        <f>IF(Q18&gt;0,L18-L$8,"")</f>
        <v>0.00197800925925784</v>
      </c>
      <c r="N18" s="4">
        <f>IF(Q18&gt;0,S18,"")</f>
        <v>24</v>
      </c>
      <c r="O18" s="39">
        <f>IF(Q18&gt;0,2-(L18/((L$8+L$9+L$10)/3)),"")</f>
        <v>0.9245079325343883</v>
      </c>
      <c r="P18" s="4">
        <f>B18</f>
        <v>18</v>
      </c>
      <c r="Q18" s="48">
        <v>0.5011724537037037</v>
      </c>
      <c r="R18" s="16"/>
      <c r="S18" s="4">
        <v>24</v>
      </c>
    </row>
    <row r="19" spans="1:19" ht="12.75" customHeight="1">
      <c r="A19" s="4">
        <v>12</v>
      </c>
      <c r="B19" s="30">
        <v>25</v>
      </c>
      <c r="C19" s="139" t="s">
        <v>69</v>
      </c>
      <c r="D19" s="139" t="s">
        <v>70</v>
      </c>
      <c r="E19" s="140">
        <v>0.477083333333333</v>
      </c>
      <c r="G19" s="19">
        <v>1</v>
      </c>
      <c r="H19" s="19">
        <v>1</v>
      </c>
      <c r="I19" s="19">
        <v>3</v>
      </c>
      <c r="J19" s="19">
        <v>3</v>
      </c>
      <c r="K19" s="4">
        <f>IF(ISBLANK(G19),"",G19+H19+I19+J19)</f>
        <v>8</v>
      </c>
      <c r="L19" s="112">
        <f>IF(Q19&gt;0,Q19-E19,"")</f>
        <v>0.026694444444444743</v>
      </c>
      <c r="M19" s="10">
        <f>IF(Q19&gt;0,L19-L$8,"")</f>
        <v>0.002152777777776893</v>
      </c>
      <c r="N19" s="4">
        <f>IF(Q19&gt;0,S19,"")</f>
        <v>22</v>
      </c>
      <c r="O19" s="39">
        <f>IF(Q19&gt;0,2-(L19/((L$8+L$9+L$10)/3)),"")</f>
        <v>0.917420283505985</v>
      </c>
      <c r="P19" s="4">
        <f>B19</f>
        <v>25</v>
      </c>
      <c r="Q19" s="48">
        <v>0.5037777777777778</v>
      </c>
      <c r="R19" s="16"/>
      <c r="S19" s="4">
        <v>22</v>
      </c>
    </row>
    <row r="20" spans="1:19" ht="12.75" customHeight="1">
      <c r="A20" s="4">
        <v>13</v>
      </c>
      <c r="B20" s="30">
        <v>15</v>
      </c>
      <c r="C20" s="139" t="s">
        <v>78</v>
      </c>
      <c r="D20" s="139" t="s">
        <v>70</v>
      </c>
      <c r="E20" s="140">
        <v>0.47361111111111115</v>
      </c>
      <c r="G20" s="19">
        <v>0</v>
      </c>
      <c r="H20" s="19">
        <v>0</v>
      </c>
      <c r="I20" s="19">
        <v>2</v>
      </c>
      <c r="J20" s="19">
        <v>0</v>
      </c>
      <c r="K20" s="4">
        <f>IF(ISBLANK(G20),"",G20+H20+I20+J20)</f>
        <v>2</v>
      </c>
      <c r="L20" s="112">
        <f>IF(Q20&gt;0,Q20-E20,"")</f>
        <v>0.027754629629629546</v>
      </c>
      <c r="M20" s="10">
        <f>IF(Q20&gt;0,L20-L$8,"")</f>
        <v>0.0032129629629616963</v>
      </c>
      <c r="N20" s="4">
        <f>IF(Q20&gt;0,S20,"")</f>
        <v>20</v>
      </c>
      <c r="O20" s="39">
        <f>IF(Q20&gt;0,2-(L20/((L$8+L$9+L$10)/3)),"")</f>
        <v>0.8744250086053542</v>
      </c>
      <c r="P20" s="4">
        <f>B20</f>
        <v>15</v>
      </c>
      <c r="Q20" s="48">
        <v>0.5013657407407407</v>
      </c>
      <c r="R20" s="16"/>
      <c r="S20" s="4">
        <v>20</v>
      </c>
    </row>
    <row r="21" spans="1:19" ht="12.75" customHeight="1">
      <c r="A21" s="4">
        <v>14</v>
      </c>
      <c r="B21" s="30">
        <v>31</v>
      </c>
      <c r="C21" s="139" t="s">
        <v>84</v>
      </c>
      <c r="D21" s="139" t="s">
        <v>72</v>
      </c>
      <c r="E21" s="140">
        <v>0.479166666666666</v>
      </c>
      <c r="G21" s="19">
        <v>4</v>
      </c>
      <c r="H21" s="19">
        <v>1</v>
      </c>
      <c r="I21" s="19">
        <v>1</v>
      </c>
      <c r="J21" s="19">
        <v>2</v>
      </c>
      <c r="K21" s="4">
        <f>IF(ISBLANK(G21),"",G21+H21+I21+J21)</f>
        <v>8</v>
      </c>
      <c r="L21" s="112">
        <f>IF(Q21&gt;0,Q21-E21,"")</f>
        <v>0.028143518518519206</v>
      </c>
      <c r="M21" s="10">
        <f>IF(Q21&gt;0,L21-L$8,"")</f>
        <v>0.0036018518518513565</v>
      </c>
      <c r="N21" s="4">
        <f>IF(Q21&gt;0,S21,"")</f>
        <v>18</v>
      </c>
      <c r="O21" s="39">
        <f>IF(Q21&gt;0,2-(L21/((L$8+L$9+L$10)/3)),"")</f>
        <v>0.8586538160653479</v>
      </c>
      <c r="P21" s="4">
        <f>B21</f>
        <v>31</v>
      </c>
      <c r="Q21" s="48">
        <v>0.5073101851851852</v>
      </c>
      <c r="R21" s="16"/>
      <c r="S21" s="4">
        <v>18</v>
      </c>
    </row>
    <row r="22" spans="1:19" ht="12.75" customHeight="1">
      <c r="A22" s="4">
        <v>15</v>
      </c>
      <c r="B22" s="30">
        <v>35</v>
      </c>
      <c r="C22" s="141" t="s">
        <v>75</v>
      </c>
      <c r="D22" s="139" t="s">
        <v>70</v>
      </c>
      <c r="E22" s="140">
        <v>0.480555555555554</v>
      </c>
      <c r="G22" s="19">
        <v>3</v>
      </c>
      <c r="H22" s="19">
        <v>1</v>
      </c>
      <c r="I22" s="19">
        <v>3</v>
      </c>
      <c r="J22" s="19">
        <v>2</v>
      </c>
      <c r="K22" s="4">
        <f>IF(ISBLANK(G22),"",G22+H22+I22+J22)</f>
        <v>9</v>
      </c>
      <c r="L22" s="112">
        <f>IF(Q22&gt;0,Q22-E22,"")</f>
        <v>0.028439814814816333</v>
      </c>
      <c r="M22" s="10">
        <f>IF(Q22&gt;0,L22-L$8,"")</f>
        <v>0.0038981481481484836</v>
      </c>
      <c r="N22" s="4">
        <f>IF(Q22&gt;0,S22,"")</f>
        <v>16</v>
      </c>
      <c r="O22" s="39">
        <f>IF(Q22&gt;0,2-(L22/((L$8+L$9+L$10)/3)),"")</f>
        <v>0.8466376693681903</v>
      </c>
      <c r="P22" s="4">
        <f>B22</f>
        <v>35</v>
      </c>
      <c r="Q22" s="48">
        <v>0.5089953703703703</v>
      </c>
      <c r="R22" s="16"/>
      <c r="S22" s="4">
        <v>16</v>
      </c>
    </row>
    <row r="23" spans="1:19" ht="12.75" customHeight="1">
      <c r="A23" s="4">
        <v>16</v>
      </c>
      <c r="B23" s="30">
        <v>19</v>
      </c>
      <c r="C23" s="139" t="s">
        <v>71</v>
      </c>
      <c r="D23" s="139" t="s">
        <v>151</v>
      </c>
      <c r="E23" s="140">
        <v>0.475</v>
      </c>
      <c r="G23" s="19">
        <v>3</v>
      </c>
      <c r="H23" s="19">
        <v>0</v>
      </c>
      <c r="I23" s="19">
        <v>1</v>
      </c>
      <c r="J23" s="19">
        <v>1</v>
      </c>
      <c r="K23" s="4">
        <f>IF(ISBLANK(G23),"",G23+H23+I23+J23)</f>
        <v>5</v>
      </c>
      <c r="L23" s="112">
        <f>IF(Q23&gt;0,Q23-E23,"")</f>
        <v>0.029002314814814856</v>
      </c>
      <c r="M23" s="10">
        <f>IF(Q23&gt;0,L23-L$8,"")</f>
        <v>0.004460648148147006</v>
      </c>
      <c r="N23" s="4">
        <f>IF(Q23&gt;0,S23,"")</f>
        <v>15</v>
      </c>
      <c r="O23" s="39">
        <f>IF(Q23&gt;0,2-(L23/((L$8+L$9+L$10)/3)),"")</f>
        <v>0.8238257658729291</v>
      </c>
      <c r="P23" s="4">
        <f>B23</f>
        <v>19</v>
      </c>
      <c r="Q23" s="48">
        <v>0.5040023148148148</v>
      </c>
      <c r="R23" s="16"/>
      <c r="S23" s="4">
        <v>15</v>
      </c>
    </row>
    <row r="24" spans="1:19" ht="12.75" customHeight="1">
      <c r="A24" s="4">
        <v>17</v>
      </c>
      <c r="B24" s="30">
        <v>21</v>
      </c>
      <c r="C24" s="139" t="s">
        <v>79</v>
      </c>
      <c r="D24" s="139" t="s">
        <v>171</v>
      </c>
      <c r="E24" s="140">
        <v>0.475694444444444</v>
      </c>
      <c r="G24" s="19">
        <v>2</v>
      </c>
      <c r="H24" s="19">
        <v>1</v>
      </c>
      <c r="I24" s="19">
        <v>4</v>
      </c>
      <c r="J24" s="19">
        <v>3</v>
      </c>
      <c r="K24" s="4">
        <f>IF(ISBLANK(G24),"",G24+H24+I24+J24)</f>
        <v>10</v>
      </c>
      <c r="L24" s="112">
        <f>IF(Q24&gt;0,Q24-E24,"")</f>
        <v>0.029028935185185678</v>
      </c>
      <c r="M24" s="10">
        <f>IF(Q24&gt;0,L24-L$8,"")</f>
        <v>0.0044872685185178285</v>
      </c>
      <c r="N24" s="4">
        <f>IF(Q24&gt;0,S24,"")</f>
        <v>14</v>
      </c>
      <c r="O24" s="39">
        <f>IF(Q24&gt;0,2-(L24/((L$8+L$9+L$10)/3)),"")</f>
        <v>0.822746190193091</v>
      </c>
      <c r="P24" s="4">
        <f>B24</f>
        <v>21</v>
      </c>
      <c r="Q24" s="48">
        <v>0.5047233796296297</v>
      </c>
      <c r="R24" s="16"/>
      <c r="S24" s="4">
        <v>14</v>
      </c>
    </row>
    <row r="25" spans="1:19" ht="12.75" customHeight="1">
      <c r="A25" s="4">
        <v>18</v>
      </c>
      <c r="B25" s="30">
        <v>16</v>
      </c>
      <c r="C25" s="139" t="s">
        <v>95</v>
      </c>
      <c r="D25" s="139" t="s">
        <v>96</v>
      </c>
      <c r="E25" s="140">
        <v>0.4739583333333333</v>
      </c>
      <c r="G25" s="19">
        <v>3</v>
      </c>
      <c r="H25" s="19">
        <v>1</v>
      </c>
      <c r="I25" s="19">
        <v>2</v>
      </c>
      <c r="J25" s="19">
        <v>2</v>
      </c>
      <c r="K25" s="4">
        <f>IF(ISBLANK(G25),"",G25+H25+I25+J25)</f>
        <v>8</v>
      </c>
      <c r="L25" s="112">
        <f>IF(Q25&gt;0,Q25-E25,"")</f>
        <v>0.03015740740740741</v>
      </c>
      <c r="M25" s="10">
        <f>IF(Q25&gt;0,L25-L$8,"")</f>
        <v>0.005615740740739561</v>
      </c>
      <c r="N25" s="4">
        <f>IF(Q25&gt;0,S25,"")</f>
        <v>13</v>
      </c>
      <c r="O25" s="39">
        <f>IF(Q25&gt;0,2-(L25/((L$8+L$9+L$10)/3)),"")</f>
        <v>0.7769815689833619</v>
      </c>
      <c r="P25" s="4">
        <f>B25</f>
        <v>16</v>
      </c>
      <c r="Q25" s="48">
        <v>0.5041157407407407</v>
      </c>
      <c r="R25" s="16"/>
      <c r="S25" s="4">
        <v>13</v>
      </c>
    </row>
    <row r="26" spans="1:19" ht="12.75" customHeight="1">
      <c r="A26" s="4">
        <v>19</v>
      </c>
      <c r="B26" s="30">
        <v>20</v>
      </c>
      <c r="C26" s="139" t="s">
        <v>98</v>
      </c>
      <c r="D26" s="139" t="s">
        <v>151</v>
      </c>
      <c r="E26" s="140">
        <v>0.475347222222222</v>
      </c>
      <c r="G26" s="19">
        <v>2</v>
      </c>
      <c r="H26" s="19">
        <v>4</v>
      </c>
      <c r="I26" s="19">
        <v>4</v>
      </c>
      <c r="J26" s="19">
        <v>1</v>
      </c>
      <c r="K26" s="4">
        <f>IF(ISBLANK(G26),"",G26+H26+I26+J26)</f>
        <v>11</v>
      </c>
      <c r="L26" s="112">
        <f>IF(Q26&gt;0,Q26-E26,"")</f>
        <v>0.030524305555555797</v>
      </c>
      <c r="M26" s="10">
        <f>IF(Q26&gt;0,L26-L$8,"")</f>
        <v>0.005982638888887948</v>
      </c>
      <c r="N26" s="4">
        <f>IF(Q26&gt;0,S26,"")</f>
        <v>12</v>
      </c>
      <c r="O26" s="39">
        <f>IF(Q26&gt;0,2-(L26/((L$8+L$9+L$10)/3)),"")</f>
        <v>0.7621021998310542</v>
      </c>
      <c r="P26" s="4">
        <f>B26</f>
        <v>20</v>
      </c>
      <c r="Q26" s="48">
        <v>0.5058715277777778</v>
      </c>
      <c r="R26" s="16"/>
      <c r="S26" s="4">
        <v>12</v>
      </c>
    </row>
    <row r="27" spans="1:19" ht="12.75" customHeight="1">
      <c r="A27" s="4">
        <v>20</v>
      </c>
      <c r="B27" s="30">
        <v>33</v>
      </c>
      <c r="C27" s="139" t="s">
        <v>66</v>
      </c>
      <c r="D27" s="139" t="s">
        <v>67</v>
      </c>
      <c r="E27" s="140">
        <v>0.47986111111111</v>
      </c>
      <c r="G27" s="19">
        <v>1</v>
      </c>
      <c r="H27" s="19">
        <v>3</v>
      </c>
      <c r="I27" s="19">
        <v>3</v>
      </c>
      <c r="J27" s="19">
        <v>2</v>
      </c>
      <c r="K27" s="4">
        <f>IF(ISBLANK(G27),"",G27+H27+I27+J27)</f>
        <v>9</v>
      </c>
      <c r="L27" s="112">
        <f>IF(Q27&gt;0,Q27-E27,"")</f>
        <v>0.030662037037038126</v>
      </c>
      <c r="M27" s="10">
        <f>IF(Q27&gt;0,L27-L$8,"")</f>
        <v>0.006120370370370276</v>
      </c>
      <c r="N27" s="4">
        <f>IF(Q27&gt;0,S27,"")</f>
        <v>11</v>
      </c>
      <c r="O27" s="39">
        <f>IF(Q27&gt;0,2-(L27/((L$8+L$9+L$10)/3)),"")</f>
        <v>0.7565165691397786</v>
      </c>
      <c r="P27" s="4">
        <f>B27</f>
        <v>33</v>
      </c>
      <c r="Q27" s="48">
        <v>0.5105231481481481</v>
      </c>
      <c r="R27" s="16"/>
      <c r="S27" s="4">
        <v>11</v>
      </c>
    </row>
    <row r="28" spans="1:22" ht="12.75" customHeight="1">
      <c r="A28" s="4">
        <v>21</v>
      </c>
      <c r="B28" s="30">
        <v>36</v>
      </c>
      <c r="C28" s="139" t="s">
        <v>85</v>
      </c>
      <c r="D28" s="139" t="s">
        <v>86</v>
      </c>
      <c r="E28" s="140">
        <v>0.480902777777777</v>
      </c>
      <c r="G28" s="19">
        <v>2</v>
      </c>
      <c r="H28" s="19">
        <v>4</v>
      </c>
      <c r="I28" s="19">
        <v>3</v>
      </c>
      <c r="J28" s="19">
        <v>3</v>
      </c>
      <c r="K28" s="4">
        <f>IF(ISBLANK(G28),"",G28+H28+I28+J28)</f>
        <v>12</v>
      </c>
      <c r="L28" s="112">
        <f>IF(Q28&gt;0,Q28-E28,"")</f>
        <v>0.03266550925926004</v>
      </c>
      <c r="M28" s="10">
        <f>IF(Q28&gt;0,L28-L$8,"")</f>
        <v>0.00812384259259219</v>
      </c>
      <c r="N28" s="4">
        <f>IF(Q28&gt;0,S28,"")</f>
        <v>10</v>
      </c>
      <c r="O28" s="39">
        <f>IF(Q28&gt;0,2-(L28/((L$8+L$9+L$10)/3)),"")</f>
        <v>0.6752667647150983</v>
      </c>
      <c r="P28" s="4">
        <f>B28</f>
        <v>36</v>
      </c>
      <c r="Q28" s="48">
        <v>0.513568287037037</v>
      </c>
      <c r="S28" s="4">
        <v>10</v>
      </c>
      <c r="V28" t="s">
        <v>43</v>
      </c>
    </row>
    <row r="29" spans="1:19" ht="12.75" customHeight="1">
      <c r="A29" s="4">
        <v>22</v>
      </c>
      <c r="B29" s="30">
        <v>27</v>
      </c>
      <c r="C29" s="139" t="s">
        <v>93</v>
      </c>
      <c r="D29" s="139" t="s">
        <v>94</v>
      </c>
      <c r="E29" s="140">
        <v>0.477777777777777</v>
      </c>
      <c r="G29" s="19">
        <v>3</v>
      </c>
      <c r="H29" s="19">
        <v>1</v>
      </c>
      <c r="I29" s="19">
        <v>4</v>
      </c>
      <c r="J29" s="19">
        <v>4</v>
      </c>
      <c r="K29" s="4">
        <f>IF(ISBLANK(G29),"",G29+H29+I29+J29)</f>
        <v>12</v>
      </c>
      <c r="L29" s="112">
        <f>IF(Q29&gt;0,Q29-E29,"")</f>
        <v>0.03331018518518597</v>
      </c>
      <c r="M29" s="10">
        <f>IF(Q29&gt;0,L29-L$8,"")</f>
        <v>0.00876851851851812</v>
      </c>
      <c r="N29" s="4">
        <f>IF(Q29&gt;0,S29,"")</f>
        <v>9</v>
      </c>
      <c r="O29" s="39">
        <f>IF(Q29&gt;0,2-(L29/((L$8+L$9+L$10)/3)),"")</f>
        <v>0.6491222580342466</v>
      </c>
      <c r="P29" s="4">
        <f>B29</f>
        <v>27</v>
      </c>
      <c r="Q29" s="48">
        <v>0.511087962962963</v>
      </c>
      <c r="S29" s="4">
        <v>9</v>
      </c>
    </row>
    <row r="30" spans="2:19" ht="12.75" customHeight="1">
      <c r="B30" s="4"/>
      <c r="C30" s="41"/>
      <c r="D30" s="56"/>
      <c r="S30" s="4">
        <v>8</v>
      </c>
    </row>
    <row r="31" spans="2:19" ht="12.75" customHeight="1">
      <c r="B31" s="4"/>
      <c r="C31" s="146" t="s">
        <v>182</v>
      </c>
      <c r="D31" s="56"/>
      <c r="S31" s="4">
        <v>7</v>
      </c>
    </row>
    <row r="32" spans="2:19" ht="12.75" customHeight="1">
      <c r="B32" s="4"/>
      <c r="C32" s="146" t="s">
        <v>183</v>
      </c>
      <c r="D32" s="56"/>
      <c r="S32" s="4">
        <v>6</v>
      </c>
    </row>
    <row r="33" spans="2:19" ht="12.75" customHeight="1">
      <c r="B33" s="4"/>
      <c r="C33" s="41"/>
      <c r="D33" s="56"/>
      <c r="S33" s="4">
        <v>5</v>
      </c>
    </row>
    <row r="34" spans="2:19" ht="12.75" customHeight="1">
      <c r="B34" s="4"/>
      <c r="C34" s="41"/>
      <c r="D34" s="56"/>
      <c r="S34" s="4">
        <v>4</v>
      </c>
    </row>
    <row r="35" spans="2:19" ht="12.75" customHeight="1">
      <c r="B35" s="4"/>
      <c r="C35" s="41"/>
      <c r="D35" s="56"/>
      <c r="S35" s="4">
        <v>3</v>
      </c>
    </row>
    <row r="36" spans="2:19" ht="12.75" customHeight="1">
      <c r="B36" s="4"/>
      <c r="C36" s="41"/>
      <c r="D36" s="56"/>
      <c r="S36" s="4">
        <v>2</v>
      </c>
    </row>
    <row r="37" spans="2:19" ht="12.75" customHeight="1">
      <c r="B37" s="4"/>
      <c r="C37" s="41"/>
      <c r="D37" s="56"/>
      <c r="S37" s="4">
        <v>1</v>
      </c>
    </row>
    <row r="38" spans="2:4" ht="12.75">
      <c r="B38" s="4"/>
      <c r="C38" s="41"/>
      <c r="D38" s="56"/>
    </row>
    <row r="39" spans="2:4" ht="12.75">
      <c r="B39" s="4"/>
      <c r="C39" s="41"/>
      <c r="D39" s="56"/>
    </row>
    <row r="40" spans="2:4" ht="12.75">
      <c r="B40" s="4"/>
      <c r="C40" s="41"/>
      <c r="D40" s="56"/>
    </row>
    <row r="41" spans="2:4" ht="12.75">
      <c r="B41" s="4"/>
      <c r="C41" s="41"/>
      <c r="D41" s="56"/>
    </row>
    <row r="42" spans="2:4" ht="12.75">
      <c r="B42" s="4"/>
      <c r="C42" s="41"/>
      <c r="D42" s="56"/>
    </row>
    <row r="43" spans="2:4" ht="12.75">
      <c r="B43" s="4"/>
      <c r="C43" s="41"/>
      <c r="D43" s="56"/>
    </row>
    <row r="44" spans="2:3" ht="12.75">
      <c r="B44" s="4"/>
      <c r="C44" s="41"/>
    </row>
    <row r="45" spans="2:3" ht="12.75">
      <c r="B45" s="4"/>
      <c r="C45" s="41"/>
    </row>
    <row r="46" spans="2:3" ht="12.75">
      <c r="B46" s="4"/>
      <c r="C46" s="41"/>
    </row>
    <row r="47" spans="2:3" ht="12.75">
      <c r="B47" s="4"/>
      <c r="C47" s="41"/>
    </row>
    <row r="48" spans="2:3" ht="12.75">
      <c r="B48" s="4"/>
      <c r="C48" s="41"/>
    </row>
    <row r="49" spans="2:3" ht="12.75">
      <c r="B49" s="4"/>
      <c r="C49" s="41"/>
    </row>
    <row r="50" spans="2:3" ht="12.75">
      <c r="B50" s="4"/>
      <c r="C50" s="4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3" r:id="rId2"/>
  <headerFooter alignWithMargins="0">
    <oddFooter>&amp;L&amp;F &amp;A&amp;CAs of: &amp;T &amp;D&amp;RPage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76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2" width="4.7109375" style="4" customWidth="1"/>
    <col min="3" max="3" width="21.7109375" style="0" customWidth="1"/>
    <col min="4" max="4" width="26.0039062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6" bestFit="1" customWidth="1"/>
    <col min="13" max="13" width="7.421875" style="10" bestFit="1" customWidth="1"/>
    <col min="14" max="14" width="6.57421875" style="4" customWidth="1"/>
    <col min="15" max="15" width="8.7109375" style="39" customWidth="1"/>
    <col min="16" max="16" width="8.7109375" style="4" customWidth="1"/>
    <col min="17" max="17" width="9.8515625" style="48" customWidth="1"/>
    <col min="18" max="19" width="8.7109375" style="0" customWidth="1"/>
  </cols>
  <sheetData>
    <row r="1" spans="1:17" s="20" customFormat="1" ht="30" customHeight="1">
      <c r="A1" s="130" t="str">
        <f>COVER!A1</f>
        <v>US Biathlon World Team Trials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31"/>
      <c r="Q1" s="47"/>
    </row>
    <row r="2" spans="1:17" s="20" customFormat="1" ht="30.75" customHeight="1">
      <c r="A2" s="128">
        <f>COVER!A2</f>
        <v>40167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31"/>
      <c r="Q2" s="47"/>
    </row>
    <row r="3" spans="1:17" s="16" customFormat="1" ht="15" customHeight="1">
      <c r="A3" s="136" t="s">
        <v>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9"/>
      <c r="Q3" s="48"/>
    </row>
    <row r="4" spans="1:17" s="16" customFormat="1" ht="23.25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8"/>
    </row>
    <row r="5" spans="1:15" ht="12.75">
      <c r="A5" s="44" t="str">
        <f>COVER!A5</f>
        <v>Coleraine, MN</v>
      </c>
      <c r="B5" s="5"/>
      <c r="C5" s="2"/>
      <c r="D5" s="53"/>
      <c r="E5" s="8"/>
      <c r="F5" s="28"/>
      <c r="G5" s="29"/>
      <c r="H5" s="29"/>
      <c r="I5" s="29"/>
      <c r="J5" s="29"/>
      <c r="K5" s="5"/>
      <c r="L5" s="25"/>
      <c r="M5" s="9"/>
      <c r="N5" s="5"/>
      <c r="O5" s="46" t="str">
        <f>COVER!N5</f>
        <v>Mt. Itasca Biathlon Association</v>
      </c>
    </row>
    <row r="6" ht="12.75">
      <c r="C6" s="2" t="s">
        <v>62</v>
      </c>
    </row>
    <row r="7" spans="1:19" s="14" customFormat="1" ht="12.75">
      <c r="A7" s="32" t="s">
        <v>8</v>
      </c>
      <c r="B7" s="32" t="s">
        <v>9</v>
      </c>
      <c r="C7" s="14" t="s">
        <v>0</v>
      </c>
      <c r="D7" s="55" t="s">
        <v>40</v>
      </c>
      <c r="E7" s="33" t="s">
        <v>35</v>
      </c>
      <c r="F7" s="34" t="s">
        <v>1</v>
      </c>
      <c r="G7" s="35" t="s">
        <v>3</v>
      </c>
      <c r="H7" s="35" t="s">
        <v>3</v>
      </c>
      <c r="I7" s="35" t="s">
        <v>4</v>
      </c>
      <c r="J7" s="35" t="s">
        <v>4</v>
      </c>
      <c r="K7" s="32" t="s">
        <v>2</v>
      </c>
      <c r="L7" s="113" t="s">
        <v>5</v>
      </c>
      <c r="M7" s="37" t="s">
        <v>6</v>
      </c>
      <c r="N7" s="32" t="s">
        <v>7</v>
      </c>
      <c r="O7" s="40" t="s">
        <v>33</v>
      </c>
      <c r="P7" s="32" t="s">
        <v>9</v>
      </c>
      <c r="Q7" s="50" t="s">
        <v>34</v>
      </c>
      <c r="S7" s="14" t="s">
        <v>36</v>
      </c>
    </row>
    <row r="8" spans="1:19" ht="12.75" customHeight="1">
      <c r="A8" s="4">
        <v>1</v>
      </c>
      <c r="B8" s="30">
        <v>34</v>
      </c>
      <c r="C8" s="141" t="s">
        <v>92</v>
      </c>
      <c r="D8" s="139" t="s">
        <v>83</v>
      </c>
      <c r="E8" s="140">
        <v>0.480208333333332</v>
      </c>
      <c r="G8" s="19">
        <v>2</v>
      </c>
      <c r="H8" s="19">
        <v>1</v>
      </c>
      <c r="I8" s="19">
        <v>1</v>
      </c>
      <c r="J8" s="19">
        <v>1</v>
      </c>
      <c r="K8" s="4">
        <f>IF(ISBLANK(G8),"",G8+H8+I8+J8)</f>
        <v>5</v>
      </c>
      <c r="L8" s="112">
        <f>IF(Q8&gt;0,Q8-E8,"")</f>
        <v>0.02459953703703832</v>
      </c>
      <c r="M8" s="10">
        <f>IF(Q8&gt;0,L8-L$8,"")</f>
        <v>0</v>
      </c>
      <c r="N8" s="4">
        <f>IF(Q8&gt;0,S8,"")</f>
        <v>50</v>
      </c>
      <c r="O8" s="39">
        <f>IF(Q8&gt;0,2-(L8/((L$8+L$9+L$10)/3)),"")</f>
        <v>1.1397347508735765</v>
      </c>
      <c r="P8" s="4">
        <f>B8</f>
        <v>34</v>
      </c>
      <c r="Q8" s="48">
        <v>0.5048078703703703</v>
      </c>
      <c r="S8" s="4">
        <v>50</v>
      </c>
    </row>
    <row r="9" spans="1:19" ht="12.75" customHeight="1">
      <c r="A9" s="4">
        <v>2</v>
      </c>
      <c r="B9" s="30">
        <v>20</v>
      </c>
      <c r="C9" s="139" t="s">
        <v>98</v>
      </c>
      <c r="D9" s="139" t="s">
        <v>151</v>
      </c>
      <c r="E9" s="140">
        <v>0.475347222222222</v>
      </c>
      <c r="G9" s="19">
        <v>2</v>
      </c>
      <c r="H9" s="19">
        <v>4</v>
      </c>
      <c r="I9" s="19">
        <v>4</v>
      </c>
      <c r="J9" s="19">
        <v>1</v>
      </c>
      <c r="K9" s="4">
        <f>IF(ISBLANK(G9),"",G9+H9+I9+J9)</f>
        <v>11</v>
      </c>
      <c r="L9" s="112">
        <f>IF(Q9&gt;0,Q9-E9,"")</f>
        <v>0.030524305555555797</v>
      </c>
      <c r="M9" s="10">
        <f>IF(Q9&gt;0,L9-L$8,"")</f>
        <v>0.005924768518517476</v>
      </c>
      <c r="N9" s="4">
        <f>IF(Q9&gt;0,S9,"")</f>
        <v>46</v>
      </c>
      <c r="O9" s="39">
        <f>IF(Q9&gt;0,2-(L9/((L$8+L$9+L$10)/3)),"")</f>
        <v>0.9325409139357221</v>
      </c>
      <c r="P9" s="4">
        <f>B9</f>
        <v>20</v>
      </c>
      <c r="Q9" s="48">
        <v>0.5058715277777778</v>
      </c>
      <c r="S9" s="4">
        <v>46</v>
      </c>
    </row>
    <row r="10" spans="1:19" ht="12.75" customHeight="1">
      <c r="A10" s="4">
        <v>3</v>
      </c>
      <c r="B10" s="30">
        <v>33</v>
      </c>
      <c r="C10" s="139" t="s">
        <v>66</v>
      </c>
      <c r="D10" s="139" t="s">
        <v>67</v>
      </c>
      <c r="E10" s="140">
        <v>0.47986111111111</v>
      </c>
      <c r="G10" s="19">
        <v>1</v>
      </c>
      <c r="H10" s="19">
        <v>3</v>
      </c>
      <c r="I10" s="19">
        <v>3</v>
      </c>
      <c r="J10" s="19">
        <v>2</v>
      </c>
      <c r="K10" s="4">
        <f>IF(ISBLANK(G10),"",G10+H10+I10+J10)</f>
        <v>9</v>
      </c>
      <c r="L10" s="112">
        <f>IF(Q10&gt;0,Q10-E10,"")</f>
        <v>0.030662037037038126</v>
      </c>
      <c r="M10" s="10">
        <f>IF(Q10&gt;0,L10-L$8,"")</f>
        <v>0.006062499999999804</v>
      </c>
      <c r="N10" s="4">
        <f>IF(Q10&gt;0,S10,"")</f>
        <v>43</v>
      </c>
      <c r="O10" s="39">
        <f>IF(Q10&gt;0,2-(L10/((L$8+L$9+L$10)/3)),"")</f>
        <v>0.9277243351907014</v>
      </c>
      <c r="P10" s="4">
        <f>B10</f>
        <v>33</v>
      </c>
      <c r="Q10" s="48">
        <v>0.5105231481481481</v>
      </c>
      <c r="S10" s="4">
        <v>43</v>
      </c>
    </row>
    <row r="11" spans="1:19" ht="12.75" customHeight="1">
      <c r="A11" s="4">
        <v>4</v>
      </c>
      <c r="B11" s="30">
        <v>36</v>
      </c>
      <c r="C11" s="139" t="s">
        <v>85</v>
      </c>
      <c r="D11" s="139" t="s">
        <v>86</v>
      </c>
      <c r="E11" s="140">
        <v>0.480902777777777</v>
      </c>
      <c r="G11" s="19">
        <v>2</v>
      </c>
      <c r="H11" s="19">
        <v>4</v>
      </c>
      <c r="I11" s="19">
        <v>3</v>
      </c>
      <c r="J11" s="19">
        <v>3</v>
      </c>
      <c r="K11" s="4">
        <f>IF(ISBLANK(G11),"",G11+H11+I11+J11)</f>
        <v>12</v>
      </c>
      <c r="L11" s="112">
        <f>IF(Q11&gt;0,Q11-E11,"")</f>
        <v>0.03266550925926004</v>
      </c>
      <c r="M11" s="10">
        <f>IF(Q11&gt;0,L11-L$8,"")</f>
        <v>0.008065972222221718</v>
      </c>
      <c r="N11" s="4">
        <f>IF(Q11&gt;0,S11,"")</f>
        <v>40</v>
      </c>
      <c r="O11" s="39">
        <f>IF(Q11&gt;0,2-(L11/((L$8+L$9+L$10)/3)),"")</f>
        <v>0.8576613284043304</v>
      </c>
      <c r="P11" s="4">
        <f>B11</f>
        <v>36</v>
      </c>
      <c r="Q11" s="48">
        <v>0.513568287037037</v>
      </c>
      <c r="S11" s="4">
        <v>40</v>
      </c>
    </row>
    <row r="12" spans="2:19" ht="12.75" customHeight="1">
      <c r="B12" s="30"/>
      <c r="C12" s="71"/>
      <c r="D12" s="71"/>
      <c r="E12" s="105"/>
      <c r="K12" s="4">
        <f aca="true" t="shared" si="0" ref="K8:K15">IF(ISBLANK(G12),"",G12+H12+I12+J12)</f>
      </c>
      <c r="L12" s="68">
        <f aca="true" t="shared" si="1" ref="L8:L15">IF(Q12&gt;0,Q12-E12,"")</f>
      </c>
      <c r="M12" s="10">
        <f aca="true" t="shared" si="2" ref="M8:M15">IF(Q12&gt;0,L12-L$8,"")</f>
      </c>
      <c r="N12" s="4">
        <f aca="true" t="shared" si="3" ref="N8:N15">IF(Q12&gt;0,S12,"")</f>
      </c>
      <c r="O12" s="39">
        <f aca="true" t="shared" si="4" ref="O8:O15">IF(Q12&gt;0,2-(L12/((L$8+L$9+L$10)/3)),"")</f>
      </c>
      <c r="S12" s="4">
        <v>37</v>
      </c>
    </row>
    <row r="13" spans="2:19" ht="12.75" customHeight="1">
      <c r="B13" s="30"/>
      <c r="C13" s="71"/>
      <c r="D13" s="71"/>
      <c r="E13" s="105"/>
      <c r="K13" s="4">
        <f t="shared" si="0"/>
      </c>
      <c r="L13" s="68">
        <f t="shared" si="1"/>
      </c>
      <c r="M13" s="10">
        <f t="shared" si="2"/>
      </c>
      <c r="N13" s="4">
        <f t="shared" si="3"/>
      </c>
      <c r="O13" s="39">
        <f t="shared" si="4"/>
      </c>
      <c r="S13" s="4">
        <v>34</v>
      </c>
    </row>
    <row r="14" spans="2:19" ht="12.75" customHeight="1">
      <c r="B14" s="30"/>
      <c r="C14" s="71"/>
      <c r="D14" s="71"/>
      <c r="E14" s="105"/>
      <c r="K14" s="4">
        <f t="shared" si="0"/>
      </c>
      <c r="L14" s="68">
        <f t="shared" si="1"/>
      </c>
      <c r="M14" s="10">
        <f t="shared" si="2"/>
      </c>
      <c r="N14" s="4">
        <f t="shared" si="3"/>
      </c>
      <c r="O14" s="39">
        <f t="shared" si="4"/>
      </c>
      <c r="S14" s="4">
        <v>32</v>
      </c>
    </row>
    <row r="15" spans="2:19" ht="12.75" customHeight="1">
      <c r="B15" s="30"/>
      <c r="C15" s="61"/>
      <c r="D15" s="71"/>
      <c r="E15" s="105"/>
      <c r="K15" s="4">
        <f t="shared" si="0"/>
      </c>
      <c r="L15" s="68">
        <f t="shared" si="1"/>
      </c>
      <c r="M15" s="10">
        <f t="shared" si="2"/>
      </c>
      <c r="N15" s="4">
        <f t="shared" si="3"/>
      </c>
      <c r="O15" s="39">
        <f t="shared" si="4"/>
      </c>
      <c r="S15" s="4">
        <v>30</v>
      </c>
    </row>
    <row r="16" spans="2:19" ht="12.75" customHeight="1">
      <c r="B16" s="66"/>
      <c r="C16" s="71"/>
      <c r="D16" s="71"/>
      <c r="E16" s="67"/>
      <c r="K16" s="4">
        <f>IF(ISBLANK(G16),"",G16+H16+I16+J16)</f>
      </c>
      <c r="L16" s="26">
        <f aca="true" t="shared" si="5" ref="L16:L27">IF(Q16&gt;0,Q16-E16,"")</f>
      </c>
      <c r="M16" s="10">
        <f aca="true" t="shared" si="6" ref="M16:M27">IF(Q16&gt;0,L16-L$8,"")</f>
      </c>
      <c r="N16" s="4">
        <f aca="true" t="shared" si="7" ref="N16:N27">IF(Q16&gt;0,S16,"")</f>
      </c>
      <c r="O16" s="39">
        <f aca="true" t="shared" si="8" ref="O16:O27">IF(Q16&gt;0,2-(L16/((L$8+L$9+L$10)/3)),"")</f>
      </c>
      <c r="S16" s="4">
        <v>28</v>
      </c>
    </row>
    <row r="17" spans="2:19" ht="12.75" customHeight="1">
      <c r="B17" s="66"/>
      <c r="C17" s="71"/>
      <c r="D17" s="71"/>
      <c r="E17" s="67"/>
      <c r="K17" s="4">
        <f>IF(ISBLANK(G17),"",G17+H17+I17+J17)</f>
      </c>
      <c r="L17" s="26">
        <f t="shared" si="5"/>
      </c>
      <c r="M17" s="10">
        <f t="shared" si="6"/>
      </c>
      <c r="N17" s="4">
        <f t="shared" si="7"/>
      </c>
      <c r="O17" s="39">
        <f t="shared" si="8"/>
      </c>
      <c r="S17" s="4">
        <v>26</v>
      </c>
    </row>
    <row r="18" spans="2:19" ht="12.75" customHeight="1">
      <c r="B18" s="66"/>
      <c r="C18" s="61"/>
      <c r="D18" s="71"/>
      <c r="E18" s="67"/>
      <c r="K18" s="4">
        <f>IF(ISBLANK(G18),"",G18+H18+I18+J18)</f>
      </c>
      <c r="L18" s="26">
        <f t="shared" si="5"/>
      </c>
      <c r="M18" s="10">
        <f t="shared" si="6"/>
      </c>
      <c r="N18" s="4">
        <f t="shared" si="7"/>
      </c>
      <c r="O18" s="39">
        <f t="shared" si="8"/>
      </c>
      <c r="S18" s="4">
        <v>24</v>
      </c>
    </row>
    <row r="19" spans="3:19" ht="12.75" customHeight="1">
      <c r="C19" s="41"/>
      <c r="D19" s="56"/>
      <c r="L19" s="26">
        <f t="shared" si="5"/>
      </c>
      <c r="M19" s="10">
        <f t="shared" si="6"/>
      </c>
      <c r="N19" s="4">
        <f t="shared" si="7"/>
      </c>
      <c r="O19" s="39">
        <f t="shared" si="8"/>
      </c>
      <c r="S19" s="4">
        <v>22</v>
      </c>
    </row>
    <row r="20" spans="3:19" ht="12.75" customHeight="1">
      <c r="C20" s="41"/>
      <c r="D20" s="56"/>
      <c r="L20" s="26">
        <f t="shared" si="5"/>
      </c>
      <c r="M20" s="10">
        <f t="shared" si="6"/>
      </c>
      <c r="N20" s="4">
        <f t="shared" si="7"/>
      </c>
      <c r="O20" s="39">
        <f t="shared" si="8"/>
      </c>
      <c r="S20" s="4">
        <v>20</v>
      </c>
    </row>
    <row r="21" spans="3:19" ht="12.75" customHeight="1">
      <c r="C21" s="41"/>
      <c r="D21" s="56"/>
      <c r="L21" s="26">
        <f t="shared" si="5"/>
      </c>
      <c r="M21" s="10">
        <f t="shared" si="6"/>
      </c>
      <c r="N21" s="4">
        <f t="shared" si="7"/>
      </c>
      <c r="O21" s="39">
        <f t="shared" si="8"/>
      </c>
      <c r="S21" s="4">
        <v>18</v>
      </c>
    </row>
    <row r="22" spans="3:19" ht="12.75" customHeight="1">
      <c r="C22" s="41"/>
      <c r="D22" s="56"/>
      <c r="L22" s="26">
        <f t="shared" si="5"/>
      </c>
      <c r="M22" s="10">
        <f t="shared" si="6"/>
      </c>
      <c r="N22" s="4">
        <f t="shared" si="7"/>
      </c>
      <c r="O22" s="39">
        <f t="shared" si="8"/>
      </c>
      <c r="S22" s="4">
        <v>16</v>
      </c>
    </row>
    <row r="23" spans="3:19" ht="12.75" customHeight="1">
      <c r="C23" s="41"/>
      <c r="D23" s="56"/>
      <c r="L23" s="26">
        <f t="shared" si="5"/>
      </c>
      <c r="M23" s="10">
        <f t="shared" si="6"/>
      </c>
      <c r="N23" s="4">
        <f t="shared" si="7"/>
      </c>
      <c r="O23" s="39">
        <f t="shared" si="8"/>
      </c>
      <c r="S23" s="4">
        <v>15</v>
      </c>
    </row>
    <row r="24" spans="3:19" ht="12.75" customHeight="1">
      <c r="C24" s="41"/>
      <c r="D24" s="56"/>
      <c r="L24" s="26">
        <f t="shared" si="5"/>
      </c>
      <c r="M24" s="10">
        <f t="shared" si="6"/>
      </c>
      <c r="N24" s="4">
        <f t="shared" si="7"/>
      </c>
      <c r="O24" s="39">
        <f t="shared" si="8"/>
      </c>
      <c r="S24" s="4">
        <v>14</v>
      </c>
    </row>
    <row r="25" spans="3:19" ht="12.75" customHeight="1">
      <c r="C25" s="41"/>
      <c r="D25" s="56"/>
      <c r="L25" s="26">
        <f t="shared" si="5"/>
      </c>
      <c r="M25" s="10">
        <f t="shared" si="6"/>
      </c>
      <c r="N25" s="4">
        <f t="shared" si="7"/>
      </c>
      <c r="O25" s="39">
        <f t="shared" si="8"/>
      </c>
      <c r="S25" s="4">
        <v>13</v>
      </c>
    </row>
    <row r="26" spans="3:19" ht="12.75" customHeight="1">
      <c r="C26" s="41"/>
      <c r="D26" s="56"/>
      <c r="L26" s="26">
        <f t="shared" si="5"/>
      </c>
      <c r="M26" s="10">
        <f t="shared" si="6"/>
      </c>
      <c r="N26" s="4">
        <f t="shared" si="7"/>
      </c>
      <c r="O26" s="39">
        <f t="shared" si="8"/>
      </c>
      <c r="S26" s="4">
        <v>12</v>
      </c>
    </row>
    <row r="27" spans="3:19" ht="12.75" customHeight="1">
      <c r="C27" s="41"/>
      <c r="D27" s="56"/>
      <c r="L27" s="26">
        <f t="shared" si="5"/>
      </c>
      <c r="M27" s="10">
        <f t="shared" si="6"/>
      </c>
      <c r="N27" s="4">
        <f t="shared" si="7"/>
      </c>
      <c r="O27" s="39">
        <f t="shared" si="8"/>
      </c>
      <c r="S27" s="4">
        <v>11</v>
      </c>
    </row>
    <row r="28" spans="3:19" ht="12.75" customHeight="1">
      <c r="C28" s="41"/>
      <c r="D28" s="56"/>
      <c r="S28" s="4">
        <v>10</v>
      </c>
    </row>
    <row r="29" spans="3:19" ht="12.75" customHeight="1">
      <c r="C29" s="41"/>
      <c r="D29" s="56"/>
      <c r="S29" s="4">
        <v>9</v>
      </c>
    </row>
    <row r="30" spans="3:19" ht="12.75" customHeight="1">
      <c r="C30" s="41"/>
      <c r="D30" s="56"/>
      <c r="S30" s="4">
        <v>8</v>
      </c>
    </row>
    <row r="31" spans="3:19" ht="12.75" customHeight="1">
      <c r="C31" s="41"/>
      <c r="D31" s="56"/>
      <c r="S31" s="4">
        <v>7</v>
      </c>
    </row>
    <row r="32" spans="3:19" ht="12.75" customHeight="1">
      <c r="C32" s="41"/>
      <c r="D32" s="56"/>
      <c r="S32" s="4">
        <v>6</v>
      </c>
    </row>
    <row r="33" spans="3:19" ht="12.75" customHeight="1">
      <c r="C33" s="41"/>
      <c r="D33" s="56"/>
      <c r="S33" s="4">
        <v>5</v>
      </c>
    </row>
    <row r="34" spans="3:19" ht="12.75" customHeight="1">
      <c r="C34" s="41"/>
      <c r="D34" s="56"/>
      <c r="S34" s="4">
        <v>4</v>
      </c>
    </row>
    <row r="35" spans="3:19" ht="12.75" customHeight="1">
      <c r="C35" s="41"/>
      <c r="D35" s="56"/>
      <c r="S35" s="4">
        <v>3</v>
      </c>
    </row>
    <row r="36" spans="3:19" ht="12.75" customHeight="1">
      <c r="C36" s="41"/>
      <c r="D36" s="56"/>
      <c r="S36" s="4">
        <v>2</v>
      </c>
    </row>
    <row r="37" spans="3:19" ht="12.75">
      <c r="C37" s="41"/>
      <c r="D37" s="56"/>
      <c r="S37" s="4">
        <v>1</v>
      </c>
    </row>
    <row r="38" spans="3:4" ht="12.75">
      <c r="C38" s="41"/>
      <c r="D38" s="56"/>
    </row>
    <row r="39" spans="3:4" ht="12.75">
      <c r="C39" s="41"/>
      <c r="D39" s="56"/>
    </row>
    <row r="40" spans="3:4" ht="12.75">
      <c r="C40" s="41"/>
      <c r="D40" s="56"/>
    </row>
    <row r="41" spans="3:4" ht="12.75">
      <c r="C41" s="41"/>
      <c r="D41" s="56"/>
    </row>
    <row r="42" spans="3:4" ht="12.75">
      <c r="C42" s="41"/>
      <c r="D42" s="56"/>
    </row>
    <row r="43" spans="3:4" ht="12.75">
      <c r="C43" s="41"/>
      <c r="D43" s="56"/>
    </row>
    <row r="44" ht="12.75">
      <c r="C44" s="41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9" r:id="rId2"/>
  <headerFooter alignWithMargins="0">
    <oddFooter>&amp;L&amp;F &amp;A&amp;CAs of: &amp;T &amp;D&amp;RPage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50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4" customWidth="1"/>
    <col min="5" max="5" width="8.140625" style="7" bestFit="1" customWidth="1"/>
    <col min="6" max="6" width="0.13671875" style="27" customWidth="1"/>
    <col min="7" max="7" width="2.28125" style="4" bestFit="1" customWidth="1"/>
    <col min="8" max="9" width="2.28125" style="4" customWidth="1"/>
    <col min="10" max="10" width="2.28125" style="0" customWidth="1"/>
    <col min="11" max="11" width="3.7109375" style="4" customWidth="1"/>
    <col min="12" max="12" width="9.57421875" style="26" customWidth="1"/>
    <col min="13" max="13" width="9.28125" style="10" customWidth="1"/>
    <col min="14" max="14" width="10.28125" style="4" customWidth="1"/>
    <col min="15" max="15" width="9.28125" style="39" customWidth="1"/>
    <col min="16" max="16" width="9.8515625" style="4" customWidth="1"/>
    <col min="17" max="17" width="10.7109375" style="48" customWidth="1"/>
    <col min="18" max="20" width="5.7109375" style="0" customWidth="1"/>
  </cols>
  <sheetData>
    <row r="1" spans="1:17" s="20" customFormat="1" ht="30" customHeight="1">
      <c r="A1" s="130" t="str">
        <f>COVER!A1</f>
        <v>US Biathlon World Team Trials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31"/>
      <c r="Q1" s="47"/>
    </row>
    <row r="2" spans="1:17" s="20" customFormat="1" ht="30.75" customHeight="1">
      <c r="A2" s="128">
        <f>COVER!A2</f>
        <v>40167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31"/>
      <c r="Q2" s="47"/>
    </row>
    <row r="3" spans="1:17" s="16" customFormat="1" ht="15" customHeight="1">
      <c r="A3" s="136" t="s">
        <v>51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9"/>
      <c r="Q3" s="48"/>
    </row>
    <row r="4" spans="1:17" s="16" customFormat="1" ht="23.25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8"/>
    </row>
    <row r="5" spans="1:15" ht="12.75">
      <c r="A5" s="44" t="str">
        <f>COVER!A5</f>
        <v>Coleraine, MN</v>
      </c>
      <c r="B5" s="5"/>
      <c r="C5" s="2"/>
      <c r="D5" s="53"/>
      <c r="E5" s="8"/>
      <c r="F5" s="28"/>
      <c r="G5" s="5"/>
      <c r="H5" s="5"/>
      <c r="I5" s="5"/>
      <c r="J5" s="2"/>
      <c r="K5" s="5"/>
      <c r="L5" s="25"/>
      <c r="M5" s="9"/>
      <c r="N5" s="5"/>
      <c r="O5" s="46" t="str">
        <f>COVER!N5</f>
        <v>Mt. Itasca Biathlon Association</v>
      </c>
    </row>
    <row r="6" ht="12.75">
      <c r="C6" s="2" t="s">
        <v>63</v>
      </c>
    </row>
    <row r="7" spans="1:19" s="14" customFormat="1" ht="12.75">
      <c r="A7" s="32" t="s">
        <v>8</v>
      </c>
      <c r="B7" s="32" t="s">
        <v>9</v>
      </c>
      <c r="C7" s="14" t="s">
        <v>0</v>
      </c>
      <c r="D7" s="55" t="s">
        <v>40</v>
      </c>
      <c r="E7" s="33" t="s">
        <v>35</v>
      </c>
      <c r="F7" s="34" t="s">
        <v>1</v>
      </c>
      <c r="G7" s="32" t="s">
        <v>3</v>
      </c>
      <c r="H7" s="32" t="s">
        <v>3</v>
      </c>
      <c r="I7" s="32" t="s">
        <v>4</v>
      </c>
      <c r="J7" s="32" t="s">
        <v>4</v>
      </c>
      <c r="K7" s="32" t="s">
        <v>2</v>
      </c>
      <c r="L7" s="113" t="s">
        <v>5</v>
      </c>
      <c r="M7" s="37" t="s">
        <v>6</v>
      </c>
      <c r="N7" s="32" t="s">
        <v>7</v>
      </c>
      <c r="O7" s="40" t="s">
        <v>33</v>
      </c>
      <c r="P7" s="32" t="s">
        <v>9</v>
      </c>
      <c r="Q7" s="50" t="s">
        <v>34</v>
      </c>
      <c r="S7" s="14" t="s">
        <v>36</v>
      </c>
    </row>
    <row r="8" spans="1:19" ht="12.75" customHeight="1">
      <c r="A8" s="4">
        <v>1</v>
      </c>
      <c r="B8" s="30">
        <v>39</v>
      </c>
      <c r="C8" s="139" t="s">
        <v>141</v>
      </c>
      <c r="D8" s="139" t="s">
        <v>125</v>
      </c>
      <c r="E8" s="105">
        <v>0.4850694444444445</v>
      </c>
      <c r="G8" s="4">
        <v>1</v>
      </c>
      <c r="H8" s="4">
        <v>0</v>
      </c>
      <c r="I8" s="4">
        <v>0</v>
      </c>
      <c r="J8" s="4">
        <v>1</v>
      </c>
      <c r="K8" s="4">
        <f>IF(ISBLANK(G8),"",G8+H8+I8+J8)</f>
        <v>2</v>
      </c>
      <c r="L8" s="112">
        <f>IF(Q8&gt;0,Q8-E8,"")</f>
        <v>0.022135416666666685</v>
      </c>
      <c r="M8" s="10">
        <f>IF(Q8&gt;0,L8-L$8,"")</f>
        <v>0</v>
      </c>
      <c r="N8" s="4">
        <f>IF(Q8&gt;0,S8,"")</f>
        <v>50</v>
      </c>
      <c r="O8" s="39">
        <f>IF(Q8&gt;0,2-(L8/((L$8+L$9+L$10)/3)),"")</f>
        <v>1.0593182824258442</v>
      </c>
      <c r="P8" s="4">
        <f>B8</f>
        <v>39</v>
      </c>
      <c r="Q8" s="48">
        <v>0.5072048611111112</v>
      </c>
      <c r="S8" s="4">
        <v>50</v>
      </c>
    </row>
    <row r="9" spans="1:19" ht="12.75" customHeight="1">
      <c r="A9" s="4">
        <v>2</v>
      </c>
      <c r="B9" s="30">
        <v>44</v>
      </c>
      <c r="C9" s="139" t="s">
        <v>139</v>
      </c>
      <c r="D9" s="139" t="s">
        <v>140</v>
      </c>
      <c r="E9" s="140">
        <v>0.486805555555556</v>
      </c>
      <c r="G9" s="4">
        <v>2</v>
      </c>
      <c r="H9" s="4">
        <v>0</v>
      </c>
      <c r="I9" s="4">
        <v>2</v>
      </c>
      <c r="J9" s="4">
        <v>2</v>
      </c>
      <c r="K9" s="4">
        <f>IF(ISBLANK(G9),"",G9+H9+I9+J9)</f>
        <v>6</v>
      </c>
      <c r="L9" s="112">
        <f>IF(Q9&gt;0,Q9-E9,"")</f>
        <v>0.023677083333332904</v>
      </c>
      <c r="M9" s="10">
        <f>IF(Q9&gt;0,L9-L$8,"")</f>
        <v>0.0015416666666662193</v>
      </c>
      <c r="N9" s="4">
        <f>IF(Q9&gt;0,S9,"")</f>
        <v>46</v>
      </c>
      <c r="O9" s="39">
        <f>IF(Q9&gt;0,2-(L9/((L$8+L$9+L$10)/3)),"")</f>
        <v>0.9938025675077573</v>
      </c>
      <c r="P9" s="4">
        <f>B9</f>
        <v>44</v>
      </c>
      <c r="Q9" s="48">
        <v>0.5104826388888889</v>
      </c>
      <c r="S9" s="4">
        <v>46</v>
      </c>
    </row>
    <row r="10" spans="1:19" ht="12.75" customHeight="1">
      <c r="A10" s="4">
        <v>3</v>
      </c>
      <c r="B10" s="30">
        <v>41</v>
      </c>
      <c r="C10" s="139" t="s">
        <v>134</v>
      </c>
      <c r="D10" s="139" t="s">
        <v>172</v>
      </c>
      <c r="E10" s="140">
        <v>0.485763888888889</v>
      </c>
      <c r="G10" s="4">
        <v>1</v>
      </c>
      <c r="H10" s="4">
        <v>1</v>
      </c>
      <c r="I10" s="4">
        <v>2</v>
      </c>
      <c r="J10" s="4">
        <v>0</v>
      </c>
      <c r="K10" s="4">
        <f>IF(ISBLANK(G10),"",G10+H10+I10+J10)</f>
        <v>4</v>
      </c>
      <c r="L10" s="112">
        <f>IF(Q10&gt;0,Q10-E10,"")</f>
        <v>0.024781249999999866</v>
      </c>
      <c r="M10" s="10">
        <f>IF(Q10&gt;0,L10-L$8,"")</f>
        <v>0.0026458333333331807</v>
      </c>
      <c r="N10" s="4">
        <f>IF(Q10&gt;0,S10,"")</f>
        <v>43</v>
      </c>
      <c r="O10" s="39">
        <f>IF(Q10&gt;0,2-(L10/((L$8+L$9+L$10)/3)),"")</f>
        <v>0.9468791500663987</v>
      </c>
      <c r="P10" s="4">
        <f>B10</f>
        <v>41</v>
      </c>
      <c r="Q10" s="48">
        <v>0.5105451388888889</v>
      </c>
      <c r="S10" s="4">
        <v>43</v>
      </c>
    </row>
    <row r="11" spans="1:19" ht="12.75" customHeight="1">
      <c r="A11" s="4">
        <v>4</v>
      </c>
      <c r="B11" s="30">
        <v>46</v>
      </c>
      <c r="C11" s="139" t="s">
        <v>130</v>
      </c>
      <c r="D11" s="139" t="s">
        <v>131</v>
      </c>
      <c r="E11" s="105">
        <v>0.4875</v>
      </c>
      <c r="G11" s="4">
        <v>3</v>
      </c>
      <c r="H11" s="4">
        <v>1</v>
      </c>
      <c r="I11" s="4">
        <v>1</v>
      </c>
      <c r="J11" s="4">
        <v>4</v>
      </c>
      <c r="K11" s="4">
        <f>IF(ISBLANK(G11),"",G11+H11+I11+J11)</f>
        <v>9</v>
      </c>
      <c r="L11" s="112">
        <f>IF(Q11&gt;0,Q11-E11,"")</f>
        <v>0.0249699074074074</v>
      </c>
      <c r="M11" s="10">
        <f>IF(Q11&gt;0,L11-L$8,"")</f>
        <v>0.002834490740740714</v>
      </c>
      <c r="N11" s="4">
        <f>IF(Q11&gt;0,S11,"")</f>
        <v>40</v>
      </c>
      <c r="O11" s="39">
        <f>IF(Q11&gt;0,2-(L11/((L$8+L$9+L$10)/3)),"")</f>
        <v>0.9388618366041928</v>
      </c>
      <c r="P11" s="4">
        <f>B11</f>
        <v>46</v>
      </c>
      <c r="Q11" s="48">
        <v>0.5124699074074074</v>
      </c>
      <c r="S11" s="4">
        <v>40</v>
      </c>
    </row>
    <row r="12" spans="1:19" ht="12.75" customHeight="1">
      <c r="A12" s="4">
        <v>5</v>
      </c>
      <c r="B12" s="30">
        <v>51</v>
      </c>
      <c r="C12" s="139" t="s">
        <v>135</v>
      </c>
      <c r="D12" s="139" t="s">
        <v>172</v>
      </c>
      <c r="E12" s="105">
        <v>0.489236111111112</v>
      </c>
      <c r="G12" s="4">
        <v>4</v>
      </c>
      <c r="H12" s="4">
        <v>3</v>
      </c>
      <c r="I12" s="4">
        <v>1</v>
      </c>
      <c r="J12" s="4">
        <v>3</v>
      </c>
      <c r="K12" s="4">
        <f>IF(ISBLANK(G12),"",G12+H12+I12+J12)</f>
        <v>11</v>
      </c>
      <c r="L12" s="112">
        <f>IF(Q12&gt;0,Q12-E12,"")</f>
        <v>0.02520949074073986</v>
      </c>
      <c r="M12" s="10">
        <f>IF(Q12&gt;0,L12-L$8,"")</f>
        <v>0.0030740740740731742</v>
      </c>
      <c r="N12" s="4">
        <f>IF(Q12&gt;0,S12,"")</f>
        <v>37</v>
      </c>
      <c r="O12" s="39">
        <f>IF(Q12&gt;0,2-(L12/((L$8+L$9+L$10)/3)),"")</f>
        <v>0.9286803403669566</v>
      </c>
      <c r="P12" s="4">
        <f>B12</f>
        <v>51</v>
      </c>
      <c r="Q12" s="48">
        <v>0.5144456018518518</v>
      </c>
      <c r="S12" s="4">
        <v>37</v>
      </c>
    </row>
    <row r="13" spans="1:19" ht="12.75" customHeight="1">
      <c r="A13" s="4">
        <v>6</v>
      </c>
      <c r="B13" s="30">
        <v>50</v>
      </c>
      <c r="C13" s="139" t="s">
        <v>126</v>
      </c>
      <c r="D13" s="139" t="s">
        <v>127</v>
      </c>
      <c r="E13" s="140">
        <v>0.48888888888889</v>
      </c>
      <c r="G13" s="4">
        <v>2</v>
      </c>
      <c r="H13" s="4">
        <v>1</v>
      </c>
      <c r="I13" s="4">
        <v>1</v>
      </c>
      <c r="J13" s="4">
        <v>1</v>
      </c>
      <c r="K13" s="4">
        <f>IF(ISBLANK(G13),"",G13+H13+I13+J13)</f>
        <v>5</v>
      </c>
      <c r="L13" s="112">
        <f>IF(Q13&gt;0,Q13-E13,"")</f>
        <v>0.02524884259259147</v>
      </c>
      <c r="M13" s="10">
        <f>IF(Q13&gt;0,L13-L$8,"")</f>
        <v>0.0031134259259247843</v>
      </c>
      <c r="N13" s="4">
        <f>IF(Q13&gt;0,S13,"")</f>
        <v>34</v>
      </c>
      <c r="O13" s="39">
        <f>IF(Q13&gt;0,2-(L13/((L$8+L$9+L$10)/3)),"")</f>
        <v>0.9270080173135018</v>
      </c>
      <c r="P13" s="4">
        <f>B13</f>
        <v>50</v>
      </c>
      <c r="Q13" s="48">
        <v>0.5141377314814815</v>
      </c>
      <c r="S13" s="4">
        <v>34</v>
      </c>
    </row>
    <row r="14" spans="1:19" ht="12.75" customHeight="1">
      <c r="A14" s="4">
        <v>7</v>
      </c>
      <c r="B14" s="30">
        <v>38</v>
      </c>
      <c r="C14" s="141" t="s">
        <v>124</v>
      </c>
      <c r="D14" s="141" t="s">
        <v>125</v>
      </c>
      <c r="E14" s="140">
        <v>0.4847222222222222</v>
      </c>
      <c r="G14" s="4">
        <v>4</v>
      </c>
      <c r="H14" s="4">
        <v>2</v>
      </c>
      <c r="I14" s="4">
        <v>1</v>
      </c>
      <c r="J14" s="4">
        <v>2</v>
      </c>
      <c r="K14" s="4">
        <f>IF(ISBLANK(G14),"",G14+H14+I14+J14)</f>
        <v>9</v>
      </c>
      <c r="L14" s="112">
        <f>IF(Q14&gt;0,Q14-E14,"")</f>
        <v>0.02581365740740743</v>
      </c>
      <c r="M14" s="10">
        <f>IF(Q14&gt;0,L14-L$8,"")</f>
        <v>0.003678240740740746</v>
      </c>
      <c r="N14" s="4">
        <f>IF(Q14&gt;0,S14,"")</f>
        <v>32</v>
      </c>
      <c r="O14" s="39">
        <f>IF(Q14&gt;0,2-(L14/((L$8+L$9+L$10)/3)),"")</f>
        <v>0.9030052628990117</v>
      </c>
      <c r="P14" s="4">
        <f>B14</f>
        <v>38</v>
      </c>
      <c r="Q14" s="48">
        <v>0.5105358796296297</v>
      </c>
      <c r="S14" s="4">
        <v>32</v>
      </c>
    </row>
    <row r="15" spans="1:19" ht="12.75" customHeight="1">
      <c r="A15" s="4">
        <v>8</v>
      </c>
      <c r="B15" s="30">
        <v>48</v>
      </c>
      <c r="C15" s="141" t="s">
        <v>142</v>
      </c>
      <c r="D15" s="142" t="s">
        <v>89</v>
      </c>
      <c r="E15" s="105">
        <v>0.488194444444445</v>
      </c>
      <c r="G15" s="4">
        <v>2</v>
      </c>
      <c r="H15" s="4">
        <v>2</v>
      </c>
      <c r="I15" s="4">
        <v>4</v>
      </c>
      <c r="J15" s="4">
        <v>3</v>
      </c>
      <c r="K15" s="4">
        <f>IF(ISBLANK(G15),"",G15+H15+I15+J15)</f>
        <v>11</v>
      </c>
      <c r="L15" s="112">
        <f>IF(Q15&gt;0,Q15-E15,"")</f>
        <v>0.02588310185185133</v>
      </c>
      <c r="M15" s="10">
        <f>IF(Q15&gt;0,L15-L$8,"")</f>
        <v>0.003747685185184646</v>
      </c>
      <c r="N15" s="4">
        <f>IF(Q15&gt;0,S15,"")</f>
        <v>30</v>
      </c>
      <c r="O15" s="39">
        <f>IF(Q15&gt;0,2-(L15/((L$8+L$9+L$10)/3)),"")</f>
        <v>0.9000541045693906</v>
      </c>
      <c r="P15" s="4">
        <f>B15</f>
        <v>48</v>
      </c>
      <c r="Q15" s="48">
        <v>0.5140775462962963</v>
      </c>
      <c r="S15" s="4">
        <v>30</v>
      </c>
    </row>
    <row r="16" spans="1:19" ht="12.75" customHeight="1">
      <c r="A16" s="4">
        <v>9</v>
      </c>
      <c r="B16" s="30">
        <v>43</v>
      </c>
      <c r="C16" s="139" t="s">
        <v>136</v>
      </c>
      <c r="D16" s="139" t="s">
        <v>77</v>
      </c>
      <c r="E16" s="105">
        <v>0.486458333333334</v>
      </c>
      <c r="G16" s="4">
        <v>2</v>
      </c>
      <c r="H16" s="4">
        <v>4</v>
      </c>
      <c r="I16" s="4">
        <v>2</v>
      </c>
      <c r="J16" s="4">
        <v>2</v>
      </c>
      <c r="K16" s="4">
        <f>IF(ISBLANK(G16),"",G16+H16+I16+J16)</f>
        <v>10</v>
      </c>
      <c r="L16" s="112">
        <f>IF(Q16&gt;0,Q16-E16,"")</f>
        <v>0.02595601851851792</v>
      </c>
      <c r="M16" s="10">
        <f>IF(Q16&gt;0,L16-L$8,"")</f>
        <v>0.0038206018518512352</v>
      </c>
      <c r="N16" s="4">
        <f>IF(Q16&gt;0,S16,"")</f>
        <v>28</v>
      </c>
      <c r="O16" s="39">
        <f>IF(Q16&gt;0,2-(L16/((L$8+L$9+L$10)/3)),"")</f>
        <v>0.8969553883232673</v>
      </c>
      <c r="P16" s="4">
        <f>B16</f>
        <v>43</v>
      </c>
      <c r="Q16" s="48">
        <v>0.5124143518518519</v>
      </c>
      <c r="S16" s="4">
        <v>28</v>
      </c>
    </row>
    <row r="17" spans="1:19" ht="12.75" customHeight="1">
      <c r="A17" s="4">
        <v>10</v>
      </c>
      <c r="B17" s="30">
        <v>47</v>
      </c>
      <c r="C17" s="141" t="s">
        <v>123</v>
      </c>
      <c r="D17" s="141" t="s">
        <v>77</v>
      </c>
      <c r="E17" s="140">
        <v>0.487847222222223</v>
      </c>
      <c r="G17" s="4">
        <v>2</v>
      </c>
      <c r="H17" s="4">
        <v>1</v>
      </c>
      <c r="I17" s="4">
        <v>3</v>
      </c>
      <c r="J17" s="4">
        <v>2</v>
      </c>
      <c r="K17" s="4">
        <f>IF(ISBLANK(G17),"",G17+H17+I17+J17)</f>
        <v>8</v>
      </c>
      <c r="L17" s="112">
        <f>IF(Q17&gt;0,Q17-E17,"")</f>
        <v>0.026312499999999184</v>
      </c>
      <c r="M17" s="10">
        <f>IF(Q17&gt;0,L17-L$8,"")</f>
        <v>0.004177083333332499</v>
      </c>
      <c r="N17" s="4">
        <f>IF(Q17&gt;0,S17,"")</f>
        <v>26</v>
      </c>
      <c r="O17" s="39">
        <f>IF(Q17&gt;0,2-(L17/((L$8+L$9+L$10)/3)),"")</f>
        <v>0.8818061088977684</v>
      </c>
      <c r="P17" s="4">
        <f>B17</f>
        <v>47</v>
      </c>
      <c r="Q17" s="48">
        <v>0.5141597222222222</v>
      </c>
      <c r="S17" s="4">
        <v>26</v>
      </c>
    </row>
    <row r="18" spans="1:19" ht="12.75" customHeight="1">
      <c r="A18" s="4">
        <v>11</v>
      </c>
      <c r="B18" s="30">
        <v>40</v>
      </c>
      <c r="C18" s="139" t="s">
        <v>132</v>
      </c>
      <c r="D18" s="139" t="s">
        <v>133</v>
      </c>
      <c r="E18" s="105">
        <v>0.48541666666666666</v>
      </c>
      <c r="G18" s="4">
        <v>1</v>
      </c>
      <c r="H18" s="4">
        <v>1</v>
      </c>
      <c r="I18" s="4">
        <v>5</v>
      </c>
      <c r="J18" s="4">
        <v>3</v>
      </c>
      <c r="K18" s="4">
        <f>IF(ISBLANK(G18),"",G18+H18+I18+J18)</f>
        <v>10</v>
      </c>
      <c r="L18" s="112">
        <f>IF(Q18&gt;0,Q18-E18,"")</f>
        <v>0.028091435185185143</v>
      </c>
      <c r="M18" s="10">
        <f>IF(Q18&gt;0,L18-L$8,"")</f>
        <v>0.005956018518518458</v>
      </c>
      <c r="N18" s="4">
        <f>IF(Q18&gt;0,S18,"")</f>
        <v>24</v>
      </c>
      <c r="O18" s="39">
        <f>IF(Q18&gt;0,2-(L18/((L$8+L$9+L$10)/3)),"")</f>
        <v>0.806207269686678</v>
      </c>
      <c r="P18" s="4">
        <f>B18</f>
        <v>40</v>
      </c>
      <c r="Q18" s="48">
        <v>0.5135081018518518</v>
      </c>
      <c r="S18" s="4">
        <v>24</v>
      </c>
    </row>
    <row r="19" spans="1:19" ht="12.75" customHeight="1">
      <c r="A19" s="4">
        <v>12</v>
      </c>
      <c r="B19" s="30">
        <v>42</v>
      </c>
      <c r="C19" s="139" t="s">
        <v>128</v>
      </c>
      <c r="D19" s="139" t="s">
        <v>129</v>
      </c>
      <c r="E19" s="105">
        <v>0.486111111111111</v>
      </c>
      <c r="G19" s="4">
        <v>4</v>
      </c>
      <c r="H19" s="4">
        <v>3</v>
      </c>
      <c r="I19" s="4">
        <v>2</v>
      </c>
      <c r="J19" s="4">
        <v>3</v>
      </c>
      <c r="K19" s="4">
        <f>IF(ISBLANK(G19),"",G19+H19+I19+J19)</f>
        <v>12</v>
      </c>
      <c r="L19" s="112">
        <f>IF(Q19&gt;0,Q19-E19,"")</f>
        <v>0.02901388888888895</v>
      </c>
      <c r="M19" s="10">
        <f>IF(Q19&gt;0,L19-L$8,"")</f>
        <v>0.006878472222222265</v>
      </c>
      <c r="N19" s="4">
        <f>IF(Q19&gt;0,S19,"")</f>
        <v>22</v>
      </c>
      <c r="O19" s="39">
        <f>IF(Q19&gt;0,2-(L19/((L$8+L$9+L$10)/3)),"")</f>
        <v>0.7670060498745637</v>
      </c>
      <c r="P19" s="4">
        <f>B19</f>
        <v>42</v>
      </c>
      <c r="Q19" s="48">
        <v>0.5151249999999999</v>
      </c>
      <c r="S19" s="4">
        <v>22</v>
      </c>
    </row>
    <row r="20" spans="1:19" ht="12.75" customHeight="1">
      <c r="A20" s="4">
        <v>13</v>
      </c>
      <c r="B20" s="30">
        <v>49</v>
      </c>
      <c r="C20" s="139" t="s">
        <v>143</v>
      </c>
      <c r="D20" s="139" t="s">
        <v>138</v>
      </c>
      <c r="E20" s="105">
        <v>0.488541666666667</v>
      </c>
      <c r="G20" s="4">
        <v>3</v>
      </c>
      <c r="H20" s="4">
        <v>2</v>
      </c>
      <c r="I20" s="4">
        <v>4</v>
      </c>
      <c r="J20" s="4">
        <v>2</v>
      </c>
      <c r="K20" s="4">
        <f>IF(ISBLANK(G20),"",G20+H20+I20+J20)</f>
        <v>11</v>
      </c>
      <c r="L20" s="112">
        <f>IF(Q20&gt;0,Q20-E20,"")</f>
        <v>0.030098379629629246</v>
      </c>
      <c r="M20" s="10">
        <f>IF(Q20&gt;0,L20-L$8,"")</f>
        <v>0.007962962962962561</v>
      </c>
      <c r="N20" s="4">
        <f>IF(Q20&gt;0,S20,"")</f>
        <v>20</v>
      </c>
      <c r="O20" s="39">
        <f>IF(Q20&gt;0,2-(L20/((L$8+L$9+L$10)/3)),"")</f>
        <v>0.720918793959969</v>
      </c>
      <c r="P20" s="4">
        <f>B20</f>
        <v>49</v>
      </c>
      <c r="Q20" s="48">
        <v>0.5186400462962962</v>
      </c>
      <c r="S20" s="4">
        <v>20</v>
      </c>
    </row>
    <row r="21" spans="1:19" ht="12.75" customHeight="1">
      <c r="A21" s="4">
        <v>14</v>
      </c>
      <c r="B21" s="30">
        <v>45</v>
      </c>
      <c r="C21" s="141" t="s">
        <v>144</v>
      </c>
      <c r="D21" s="141" t="s">
        <v>172</v>
      </c>
      <c r="E21" s="105">
        <v>0.487152777777778</v>
      </c>
      <c r="G21" s="4">
        <v>2</v>
      </c>
      <c r="H21" s="4">
        <v>4</v>
      </c>
      <c r="I21" s="4">
        <v>4</v>
      </c>
      <c r="J21" s="4">
        <v>3</v>
      </c>
      <c r="K21" s="4">
        <f>IF(ISBLANK(G21),"",G21+H21+I21+J21)</f>
        <v>13</v>
      </c>
      <c r="L21" s="112">
        <f>IF(Q21&gt;0,Q21-E21,"")</f>
        <v>0.030283564814814645</v>
      </c>
      <c r="M21" s="10">
        <f>IF(Q21&gt;0,L21-L$8,"")</f>
        <v>0.00814814814814796</v>
      </c>
      <c r="N21" s="4">
        <f>IF(Q21&gt;0,S21,"")</f>
        <v>18</v>
      </c>
      <c r="O21" s="39">
        <f>IF(Q21&gt;0,2-(L21/((L$8+L$9+L$10)/3)),"")</f>
        <v>0.7130490384142416</v>
      </c>
      <c r="P21" s="4">
        <f>B21</f>
        <v>45</v>
      </c>
      <c r="Q21" s="48">
        <v>0.5174363425925926</v>
      </c>
      <c r="S21" s="4">
        <v>18</v>
      </c>
    </row>
    <row r="22" spans="1:19" ht="12.75" customHeight="1">
      <c r="A22" s="4">
        <v>15</v>
      </c>
      <c r="B22" s="30">
        <v>52</v>
      </c>
      <c r="C22" s="139" t="s">
        <v>137</v>
      </c>
      <c r="D22" s="139" t="s">
        <v>138</v>
      </c>
      <c r="E22" s="105">
        <v>0.489583333333334</v>
      </c>
      <c r="G22" s="4">
        <v>1</v>
      </c>
      <c r="H22" s="4">
        <v>3</v>
      </c>
      <c r="I22" s="4">
        <v>3</v>
      </c>
      <c r="J22" s="4">
        <v>5</v>
      </c>
      <c r="K22" s="4">
        <f>IF(ISBLANK(G22),"",G22+H22+I22+J22)</f>
        <v>12</v>
      </c>
      <c r="L22" s="112">
        <f>IF(Q22&gt;0,Q22-E22,"")</f>
        <v>0.033488425925925214</v>
      </c>
      <c r="M22" s="10">
        <f>IF(Q22&gt;0,L22-L$8,"")</f>
        <v>0.011353009259258529</v>
      </c>
      <c r="N22" s="4">
        <f>IF(Q22&gt;0,S22,"")</f>
        <v>16</v>
      </c>
      <c r="O22" s="39">
        <f>IF(Q22&gt;0,2-(L22/((L$8+L$9+L$10)/3)),"")</f>
        <v>0.5768530815011752</v>
      </c>
      <c r="P22" s="4">
        <f>B22</f>
        <v>52</v>
      </c>
      <c r="Q22" s="48">
        <v>0.5230717592592592</v>
      </c>
      <c r="S22" s="4">
        <v>16</v>
      </c>
    </row>
    <row r="23" spans="3:19" ht="12.75" customHeight="1">
      <c r="C23" s="71"/>
      <c r="D23" s="71"/>
      <c r="E23" s="67"/>
      <c r="J23" s="4"/>
      <c r="K23" s="4">
        <f aca="true" t="shared" si="0" ref="K19:K32">IF(ISBLANK(G23),"",G23+H23+I23+J23)</f>
      </c>
      <c r="L23" s="27">
        <f aca="true" t="shared" si="1" ref="L19:L32">IF(Q23&gt;0,Q23-E23,"")</f>
      </c>
      <c r="M23" s="10">
        <f aca="true" t="shared" si="2" ref="M19:M32">IF(Q23&gt;0,L23-L$8,"")</f>
      </c>
      <c r="N23" s="4">
        <f aca="true" t="shared" si="3" ref="N19:N32">IF(Q23&gt;0,S23,"")</f>
      </c>
      <c r="O23" s="39">
        <f aca="true" t="shared" si="4" ref="O19:O32">IF(Q23&gt;0,2-(L23/((L$8+L$9+L$10)/3)),"")</f>
      </c>
      <c r="S23" s="4">
        <v>15</v>
      </c>
    </row>
    <row r="24" spans="3:19" ht="12.75" customHeight="1">
      <c r="C24" s="145"/>
      <c r="D24" s="61"/>
      <c r="E24" s="67"/>
      <c r="J24" s="4"/>
      <c r="K24" s="4">
        <f t="shared" si="0"/>
      </c>
      <c r="L24" s="26">
        <f t="shared" si="1"/>
      </c>
      <c r="M24" s="10">
        <f t="shared" si="2"/>
      </c>
      <c r="N24" s="4">
        <f t="shared" si="3"/>
      </c>
      <c r="O24" s="39">
        <f t="shared" si="4"/>
      </c>
      <c r="S24" s="4">
        <v>14</v>
      </c>
    </row>
    <row r="25" spans="3:19" ht="12.75" customHeight="1">
      <c r="C25" s="57"/>
      <c r="D25" s="61"/>
      <c r="E25" s="67"/>
      <c r="J25" s="4"/>
      <c r="K25" s="4">
        <f t="shared" si="0"/>
      </c>
      <c r="L25" s="26">
        <f t="shared" si="1"/>
      </c>
      <c r="M25" s="10">
        <f t="shared" si="2"/>
      </c>
      <c r="N25" s="4">
        <f t="shared" si="3"/>
      </c>
      <c r="O25" s="39">
        <f t="shared" si="4"/>
      </c>
      <c r="S25" s="4">
        <v>13</v>
      </c>
    </row>
    <row r="26" spans="3:19" ht="12.75" customHeight="1">
      <c r="C26" s="57"/>
      <c r="D26" s="61"/>
      <c r="E26" s="67"/>
      <c r="J26" s="4"/>
      <c r="K26" s="4">
        <f t="shared" si="0"/>
      </c>
      <c r="L26" s="26">
        <f t="shared" si="1"/>
      </c>
      <c r="M26" s="10">
        <f t="shared" si="2"/>
      </c>
      <c r="N26" s="4">
        <f t="shared" si="3"/>
      </c>
      <c r="O26" s="39">
        <f t="shared" si="4"/>
      </c>
      <c r="S26" s="4">
        <v>12</v>
      </c>
    </row>
    <row r="27" spans="3:19" ht="12.75" customHeight="1">
      <c r="C27" s="57"/>
      <c r="D27" s="57"/>
      <c r="E27" s="67"/>
      <c r="J27" s="4"/>
      <c r="K27" s="4">
        <f t="shared" si="0"/>
      </c>
      <c r="L27" s="26">
        <f t="shared" si="1"/>
      </c>
      <c r="M27" s="10">
        <f t="shared" si="2"/>
      </c>
      <c r="N27" s="4">
        <f t="shared" si="3"/>
      </c>
      <c r="O27" s="39">
        <f t="shared" si="4"/>
      </c>
      <c r="S27" s="4">
        <v>11</v>
      </c>
    </row>
    <row r="28" spans="3:19" ht="12.75" customHeight="1">
      <c r="C28" s="57"/>
      <c r="D28" s="57"/>
      <c r="E28" s="67"/>
      <c r="J28" s="4"/>
      <c r="K28" s="4">
        <f t="shared" si="0"/>
      </c>
      <c r="L28" s="26">
        <f t="shared" si="1"/>
      </c>
      <c r="M28" s="10">
        <f t="shared" si="2"/>
      </c>
      <c r="N28" s="4">
        <f t="shared" si="3"/>
      </c>
      <c r="O28" s="39">
        <f t="shared" si="4"/>
      </c>
      <c r="S28" s="4">
        <v>10</v>
      </c>
    </row>
    <row r="29" spans="3:19" ht="12.75" customHeight="1">
      <c r="C29" s="57"/>
      <c r="D29" s="57"/>
      <c r="E29" s="67"/>
      <c r="J29" s="4"/>
      <c r="K29" s="4">
        <f t="shared" si="0"/>
      </c>
      <c r="L29" s="26">
        <f t="shared" si="1"/>
      </c>
      <c r="M29" s="10">
        <f t="shared" si="2"/>
      </c>
      <c r="N29" s="4">
        <f t="shared" si="3"/>
      </c>
      <c r="O29" s="39">
        <f t="shared" si="4"/>
      </c>
      <c r="S29" s="4">
        <v>9</v>
      </c>
    </row>
    <row r="30" spans="3:19" ht="12.75" customHeight="1">
      <c r="C30" s="57"/>
      <c r="D30" s="57"/>
      <c r="E30" s="67"/>
      <c r="J30" s="4"/>
      <c r="K30" s="4">
        <f t="shared" si="0"/>
      </c>
      <c r="L30" s="26">
        <f t="shared" si="1"/>
      </c>
      <c r="M30" s="10">
        <f t="shared" si="2"/>
      </c>
      <c r="N30" s="4">
        <f t="shared" si="3"/>
      </c>
      <c r="O30" s="39">
        <f t="shared" si="4"/>
      </c>
      <c r="S30" s="4">
        <v>8</v>
      </c>
    </row>
    <row r="31" spans="3:19" ht="12.75" customHeight="1">
      <c r="C31" s="57"/>
      <c r="D31" s="61"/>
      <c r="E31" s="67"/>
      <c r="J31" s="4"/>
      <c r="K31" s="4">
        <f t="shared" si="0"/>
      </c>
      <c r="L31" s="26">
        <f t="shared" si="1"/>
      </c>
      <c r="M31" s="10">
        <f t="shared" si="2"/>
      </c>
      <c r="N31" s="4">
        <f t="shared" si="3"/>
      </c>
      <c r="O31" s="39">
        <f t="shared" si="4"/>
      </c>
      <c r="S31" s="4">
        <v>7</v>
      </c>
    </row>
    <row r="32" spans="3:19" ht="12.75" customHeight="1">
      <c r="C32" s="57"/>
      <c r="D32" s="57"/>
      <c r="E32" s="67"/>
      <c r="J32" s="4"/>
      <c r="K32" s="4">
        <f t="shared" si="0"/>
      </c>
      <c r="L32" s="26">
        <f t="shared" si="1"/>
      </c>
      <c r="M32" s="10">
        <f t="shared" si="2"/>
      </c>
      <c r="N32" s="4">
        <f t="shared" si="3"/>
      </c>
      <c r="O32" s="39">
        <f t="shared" si="4"/>
      </c>
      <c r="S32" s="4">
        <v>6</v>
      </c>
    </row>
    <row r="33" spans="3:19" ht="12.75" customHeight="1">
      <c r="C33" s="41"/>
      <c r="D33" s="56"/>
      <c r="E33" s="3"/>
      <c r="S33" s="4">
        <v>5</v>
      </c>
    </row>
    <row r="34" spans="3:19" ht="12.75" customHeight="1">
      <c r="C34" s="41"/>
      <c r="D34" s="56"/>
      <c r="E34" s="3"/>
      <c r="S34" s="4">
        <v>4</v>
      </c>
    </row>
    <row r="35" spans="3:19" ht="12.75" customHeight="1">
      <c r="C35" s="41"/>
      <c r="D35" s="56"/>
      <c r="E35" s="3"/>
      <c r="S35" s="4">
        <v>3</v>
      </c>
    </row>
    <row r="36" spans="3:19" ht="12.75" customHeight="1">
      <c r="C36" s="41"/>
      <c r="D36" s="56"/>
      <c r="E36" s="3"/>
      <c r="S36" s="4">
        <v>2</v>
      </c>
    </row>
    <row r="37" spans="3:19" ht="12.75" customHeight="1">
      <c r="C37" s="41"/>
      <c r="D37" s="56"/>
      <c r="E37" s="3"/>
      <c r="S37" s="4">
        <v>1</v>
      </c>
    </row>
    <row r="38" spans="3:5" ht="12.75">
      <c r="C38" s="41"/>
      <c r="D38" s="56"/>
      <c r="E38" s="3"/>
    </row>
    <row r="39" spans="3:5" ht="12.75">
      <c r="C39" s="41"/>
      <c r="D39" s="56"/>
      <c r="E39" s="3"/>
    </row>
    <row r="40" spans="3:5" ht="12.75">
      <c r="C40" s="41"/>
      <c r="D40" s="56"/>
      <c r="E40" s="3"/>
    </row>
    <row r="41" spans="3:5" ht="12.75">
      <c r="C41" s="41"/>
      <c r="D41" s="56"/>
      <c r="E41" s="3"/>
    </row>
    <row r="42" spans="3:5" ht="12.75">
      <c r="C42" s="41"/>
      <c r="D42" s="56"/>
      <c r="E42" s="3"/>
    </row>
    <row r="43" spans="3:5" ht="12.75">
      <c r="C43" s="42"/>
      <c r="E43" s="3"/>
    </row>
    <row r="44" spans="3:5" ht="12.75">
      <c r="C44" s="42"/>
      <c r="E44" s="3"/>
    </row>
    <row r="45" spans="3:5" ht="12.75">
      <c r="C45" s="42"/>
      <c r="E45" s="3"/>
    </row>
    <row r="46" spans="3:5" ht="12.75">
      <c r="C46" s="42"/>
      <c r="E46" s="3"/>
    </row>
    <row r="47" spans="3:5" ht="12.75">
      <c r="C47" s="42"/>
      <c r="E47" s="3"/>
    </row>
    <row r="48" spans="3:5" ht="12.75">
      <c r="C48" s="42"/>
      <c r="E48" s="3"/>
    </row>
    <row r="49" spans="3:5" ht="12.75">
      <c r="C49" s="42"/>
      <c r="E49" s="3"/>
    </row>
    <row r="50" spans="3:5" ht="12.75">
      <c r="C50" s="42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6" r:id="rId2"/>
  <headerFooter alignWithMargins="0">
    <oddFooter>&amp;L&amp;F &amp;A&amp;CAs of: &amp;T &amp;D&amp;RPage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50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2" width="4.7109375" style="4" customWidth="1"/>
    <col min="3" max="3" width="19.421875" style="0" customWidth="1"/>
    <col min="4" max="4" width="24.28125" style="54" customWidth="1"/>
    <col min="5" max="5" width="8.140625" style="7" bestFit="1" customWidth="1"/>
    <col min="6" max="6" width="0.13671875" style="27" customWidth="1"/>
    <col min="7" max="7" width="2.28125" style="0" bestFit="1" customWidth="1"/>
    <col min="8" max="10" width="2.28125" style="0" customWidth="1"/>
    <col min="11" max="11" width="3.7109375" style="4" customWidth="1"/>
    <col min="12" max="12" width="8.7109375" style="26" bestFit="1" customWidth="1"/>
    <col min="13" max="13" width="7.421875" style="10" bestFit="1" customWidth="1"/>
    <col min="14" max="14" width="6.57421875" style="4" customWidth="1"/>
    <col min="15" max="15" width="8.7109375" style="39" customWidth="1"/>
    <col min="16" max="16" width="8.7109375" style="4" customWidth="1"/>
    <col min="17" max="17" width="11.28125" style="48" customWidth="1"/>
    <col min="18" max="19" width="8.7109375" style="0" customWidth="1"/>
  </cols>
  <sheetData>
    <row r="1" spans="1:17" s="20" customFormat="1" ht="30" customHeight="1">
      <c r="A1" s="137" t="str">
        <f>COVER!A1</f>
        <v>US Biathlon World Team Trials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31"/>
      <c r="Q1" s="47"/>
    </row>
    <row r="2" spans="1:17" s="20" customFormat="1" ht="30.75" customHeight="1">
      <c r="A2" s="128">
        <f>COVER!A2</f>
        <v>40167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31"/>
      <c r="Q2" s="47"/>
    </row>
    <row r="3" spans="1:17" s="16" customFormat="1" ht="15" customHeight="1">
      <c r="A3" s="138" t="s">
        <v>52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9"/>
      <c r="Q3" s="48"/>
    </row>
    <row r="4" spans="1:17" s="16" customFormat="1" ht="23.25">
      <c r="A4" s="129" t="str">
        <f>COVER!A4</f>
        <v>PRELIMINARY  RESULTS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9"/>
      <c r="Q4" s="48"/>
    </row>
    <row r="5" spans="1:15" ht="12.75">
      <c r="A5" s="44" t="str">
        <f>COVER!A5</f>
        <v>Coleraine, MN</v>
      </c>
      <c r="B5" s="5"/>
      <c r="C5" s="2"/>
      <c r="D5" s="53"/>
      <c r="E5" s="8"/>
      <c r="F5" s="28"/>
      <c r="G5" s="2"/>
      <c r="H5" s="2"/>
      <c r="I5" s="2"/>
      <c r="J5" s="2"/>
      <c r="K5" s="5"/>
      <c r="L5" s="25"/>
      <c r="M5" s="9"/>
      <c r="N5" s="5"/>
      <c r="O5" s="46" t="str">
        <f>COVER!N5</f>
        <v>Mt. Itasca Biathlon Association</v>
      </c>
    </row>
    <row r="6" ht="12.75">
      <c r="C6" s="2" t="s">
        <v>63</v>
      </c>
    </row>
    <row r="7" spans="1:19" s="14" customFormat="1" ht="12.75">
      <c r="A7" s="32" t="s">
        <v>8</v>
      </c>
      <c r="B7" s="32" t="s">
        <v>9</v>
      </c>
      <c r="C7" s="14" t="s">
        <v>0</v>
      </c>
      <c r="D7" s="55" t="s">
        <v>40</v>
      </c>
      <c r="E7" s="33" t="s">
        <v>35</v>
      </c>
      <c r="F7" s="34" t="s">
        <v>1</v>
      </c>
      <c r="G7" s="32" t="s">
        <v>3</v>
      </c>
      <c r="H7" s="32" t="s">
        <v>3</v>
      </c>
      <c r="I7" s="32" t="s">
        <v>4</v>
      </c>
      <c r="J7" s="32" t="s">
        <v>4</v>
      </c>
      <c r="K7" s="32" t="s">
        <v>2</v>
      </c>
      <c r="L7" s="113" t="s">
        <v>5</v>
      </c>
      <c r="M7" s="37" t="s">
        <v>6</v>
      </c>
      <c r="N7" s="32" t="s">
        <v>7</v>
      </c>
      <c r="O7" s="40" t="s">
        <v>33</v>
      </c>
      <c r="P7" s="32" t="s">
        <v>9</v>
      </c>
      <c r="Q7" s="50" t="s">
        <v>34</v>
      </c>
      <c r="S7" s="14" t="s">
        <v>36</v>
      </c>
    </row>
    <row r="8" spans="1:19" ht="12.75" customHeight="1">
      <c r="A8" s="4">
        <v>1</v>
      </c>
      <c r="B8" s="30">
        <v>58</v>
      </c>
      <c r="C8" s="139" t="s">
        <v>148</v>
      </c>
      <c r="D8" s="139" t="s">
        <v>149</v>
      </c>
      <c r="E8" s="140">
        <v>0.494444444444444</v>
      </c>
      <c r="G8">
        <v>0</v>
      </c>
      <c r="H8">
        <v>0</v>
      </c>
      <c r="I8">
        <v>2</v>
      </c>
      <c r="J8">
        <v>0</v>
      </c>
      <c r="K8" s="4">
        <f>IF(ISBLANK(G8),"",G8+H8+I8+J8)</f>
        <v>2</v>
      </c>
      <c r="L8" s="112">
        <f>IF(Q8&gt;0,Q8-E8,"")</f>
        <v>0.022877314814815253</v>
      </c>
      <c r="M8" s="10">
        <f>IF(Q8&gt;0,L8-L$8,"")</f>
        <v>0</v>
      </c>
      <c r="N8" s="4">
        <f>IF(Q8&gt;0,S8,"")</f>
        <v>50</v>
      </c>
      <c r="O8" s="39">
        <f>IF(Q8&gt;0,2-(L8/((L$8+L$9+L$10)/3)),"")</f>
        <v>1.0247199881580715</v>
      </c>
      <c r="P8" s="4">
        <f>B8</f>
        <v>58</v>
      </c>
      <c r="Q8" s="48">
        <v>0.5173217592592593</v>
      </c>
      <c r="S8" s="4">
        <v>50</v>
      </c>
    </row>
    <row r="9" spans="1:19" ht="12.75" customHeight="1">
      <c r="A9" s="4">
        <v>2</v>
      </c>
      <c r="B9" s="30">
        <v>54</v>
      </c>
      <c r="C9" s="139" t="s">
        <v>152</v>
      </c>
      <c r="D9" s="139" t="s">
        <v>153</v>
      </c>
      <c r="E9" s="140">
        <v>0.4930555555555556</v>
      </c>
      <c r="G9">
        <v>3</v>
      </c>
      <c r="H9">
        <v>2</v>
      </c>
      <c r="I9">
        <v>0</v>
      </c>
      <c r="J9">
        <v>1</v>
      </c>
      <c r="K9" s="4">
        <f>IF(ISBLANK(G9),"",G9+H9+I9+J9)</f>
        <v>6</v>
      </c>
      <c r="L9" s="112">
        <f>IF(Q9&gt;0,Q9-E9,"")</f>
        <v>0.023518518518518494</v>
      </c>
      <c r="M9" s="10">
        <f>IF(Q9&gt;0,L9-L$8,"")</f>
        <v>0.0006412037037032414</v>
      </c>
      <c r="N9" s="4">
        <f>IF(Q9&gt;0,S9,"")</f>
        <v>46</v>
      </c>
      <c r="O9" s="39">
        <f>IF(Q9&gt;0,2-(L9/((L$8+L$9+L$10)/3)),"")</f>
        <v>0.9973849114323796</v>
      </c>
      <c r="P9" s="4">
        <f>B9</f>
        <v>54</v>
      </c>
      <c r="Q9" s="48">
        <v>0.5165740740740741</v>
      </c>
      <c r="S9" s="4">
        <v>46</v>
      </c>
    </row>
    <row r="10" spans="1:19" ht="12.75" customHeight="1">
      <c r="A10" s="4">
        <v>3</v>
      </c>
      <c r="B10" s="30">
        <v>59</v>
      </c>
      <c r="C10" s="139" t="s">
        <v>146</v>
      </c>
      <c r="D10" s="141" t="s">
        <v>77</v>
      </c>
      <c r="E10" s="140">
        <v>0.494791666666667</v>
      </c>
      <c r="G10">
        <v>2</v>
      </c>
      <c r="H10">
        <v>2</v>
      </c>
      <c r="I10">
        <v>1</v>
      </c>
      <c r="J10">
        <v>4</v>
      </c>
      <c r="K10" s="4">
        <f>IF(ISBLANK(G10),"",G10+H10+I10+J10)</f>
        <v>9</v>
      </c>
      <c r="L10" s="112">
        <f>IF(Q10&gt;0,Q10-E10,"")</f>
        <v>0.023975694444444084</v>
      </c>
      <c r="M10" s="10">
        <f>IF(Q10&gt;0,L10-L$8,"")</f>
        <v>0.0010983796296288317</v>
      </c>
      <c r="N10" s="4">
        <f>IF(Q10&gt;0,S10,"")</f>
        <v>43</v>
      </c>
      <c r="O10" s="39">
        <f>IF(Q10&gt;0,2-(L10/((L$8+L$9+L$10)/3)),"")</f>
        <v>0.9778951004095489</v>
      </c>
      <c r="P10" s="4">
        <f>B10</f>
        <v>59</v>
      </c>
      <c r="Q10" s="48">
        <v>0.5187673611111111</v>
      </c>
      <c r="S10" s="4">
        <v>43</v>
      </c>
    </row>
    <row r="11" spans="1:19" ht="12.75" customHeight="1">
      <c r="A11" s="4">
        <v>4</v>
      </c>
      <c r="B11" s="30">
        <v>62</v>
      </c>
      <c r="C11" s="139" t="s">
        <v>154</v>
      </c>
      <c r="D11" s="139" t="s">
        <v>153</v>
      </c>
      <c r="E11" s="140">
        <v>0.495833333333333</v>
      </c>
      <c r="G11">
        <v>1</v>
      </c>
      <c r="H11">
        <v>2</v>
      </c>
      <c r="I11">
        <v>2</v>
      </c>
      <c r="J11">
        <v>1</v>
      </c>
      <c r="K11" s="4">
        <f>IF(ISBLANK(G11),"",G11+H11+I11+J11)</f>
        <v>6</v>
      </c>
      <c r="L11" s="112">
        <f>IF(Q11&gt;0,Q11-E11,"")</f>
        <v>0.02435185185185218</v>
      </c>
      <c r="M11" s="10">
        <f>IF(Q11&gt;0,L11-L$8,"")</f>
        <v>0.001474537037036927</v>
      </c>
      <c r="N11" s="4">
        <f>IF(Q11&gt;0,S11,"")</f>
        <v>40</v>
      </c>
      <c r="O11" s="39">
        <f>IF(Q11&gt;0,2-(L11/((L$8+L$9+L$10)/3)),"")</f>
        <v>0.961859179947685</v>
      </c>
      <c r="P11" s="4">
        <f>B11</f>
        <v>62</v>
      </c>
      <c r="Q11" s="48">
        <v>0.5201851851851852</v>
      </c>
      <c r="S11" s="4">
        <v>40</v>
      </c>
    </row>
    <row r="12" spans="1:19" ht="12.75" customHeight="1">
      <c r="A12" s="4">
        <v>5</v>
      </c>
      <c r="B12" s="30">
        <v>56</v>
      </c>
      <c r="C12" s="139" t="s">
        <v>157</v>
      </c>
      <c r="D12" s="139" t="s">
        <v>158</v>
      </c>
      <c r="E12" s="140">
        <v>0.49374999999999997</v>
      </c>
      <c r="G12">
        <v>2</v>
      </c>
      <c r="H12">
        <v>0</v>
      </c>
      <c r="I12">
        <v>4</v>
      </c>
      <c r="J12">
        <v>0</v>
      </c>
      <c r="K12" s="4">
        <f>IF(ISBLANK(G12),"",G12+H12+I12+J12)</f>
        <v>6</v>
      </c>
      <c r="L12" s="112">
        <f>IF(Q12&gt;0,Q12-E12,"")</f>
        <v>0.024618055555555574</v>
      </c>
      <c r="M12" s="10">
        <f>IF(Q12&gt;0,L12-L$8,"")</f>
        <v>0.0017407407407403208</v>
      </c>
      <c r="N12" s="4">
        <f>IF(Q12&gt;0,S12,"")</f>
        <v>37</v>
      </c>
      <c r="O12" s="39">
        <f>IF(Q12&gt;0,2-(L12/((L$8+L$9+L$10)/3)),"")</f>
        <v>0.9505106823900924</v>
      </c>
      <c r="P12" s="4">
        <f>B12</f>
        <v>56</v>
      </c>
      <c r="Q12" s="48">
        <v>0.5183680555555555</v>
      </c>
      <c r="S12" s="4">
        <v>37</v>
      </c>
    </row>
    <row r="13" spans="1:19" ht="12.75" customHeight="1">
      <c r="A13" s="4">
        <v>6</v>
      </c>
      <c r="B13" s="30">
        <v>60</v>
      </c>
      <c r="C13" s="139" t="s">
        <v>147</v>
      </c>
      <c r="D13" s="139" t="s">
        <v>138</v>
      </c>
      <c r="E13" s="140">
        <v>0.495138888888889</v>
      </c>
      <c r="G13">
        <v>1</v>
      </c>
      <c r="H13">
        <v>0</v>
      </c>
      <c r="I13">
        <v>2</v>
      </c>
      <c r="J13">
        <v>2</v>
      </c>
      <c r="K13" s="4">
        <f>IF(ISBLANK(G13),"",G13+H13+I13+J13)</f>
        <v>5</v>
      </c>
      <c r="L13" s="112">
        <f>IF(Q13&gt;0,Q13-E13,"")</f>
        <v>0.0260034722222221</v>
      </c>
      <c r="M13" s="10">
        <f>IF(Q13&gt;0,L13-L$8,"")</f>
        <v>0.0031261574074068488</v>
      </c>
      <c r="N13" s="4">
        <f>IF(Q13&gt;0,S13,"")</f>
        <v>34</v>
      </c>
      <c r="O13" s="39">
        <f>IF(Q13&gt;0,2-(L13/((L$8+L$9+L$10)/3)),"")</f>
        <v>0.8914491537968185</v>
      </c>
      <c r="P13" s="4">
        <f>B13</f>
        <v>60</v>
      </c>
      <c r="Q13" s="48">
        <v>0.5211423611111111</v>
      </c>
      <c r="S13" s="4">
        <v>34</v>
      </c>
    </row>
    <row r="14" spans="1:19" ht="12.75" customHeight="1">
      <c r="A14" s="4">
        <v>7</v>
      </c>
      <c r="B14" s="30">
        <v>55</v>
      </c>
      <c r="C14" s="141" t="s">
        <v>156</v>
      </c>
      <c r="D14" s="141" t="s">
        <v>67</v>
      </c>
      <c r="E14" s="140">
        <v>0.4934027777777778</v>
      </c>
      <c r="G14">
        <v>5</v>
      </c>
      <c r="H14">
        <v>4</v>
      </c>
      <c r="I14">
        <v>3</v>
      </c>
      <c r="J14">
        <v>2</v>
      </c>
      <c r="K14" s="4">
        <f>IF(ISBLANK(G14),"",G14+H14+I14+J14)</f>
        <v>14</v>
      </c>
      <c r="L14" s="112">
        <f>IF(Q14&gt;0,Q14-E14,"")</f>
        <v>0.027306712962962887</v>
      </c>
      <c r="M14" s="10">
        <f>IF(Q14&gt;0,L14-L$8,"")</f>
        <v>0.004429398148147634</v>
      </c>
      <c r="N14" s="4">
        <f>IF(Q14&gt;0,S14,"")</f>
        <v>32</v>
      </c>
      <c r="O14" s="39">
        <f>IF(Q14&gt;0,2-(L14/((L$8+L$9+L$10)/3)),"")</f>
        <v>0.8358908570582761</v>
      </c>
      <c r="P14" s="4">
        <f>B14</f>
        <v>55</v>
      </c>
      <c r="Q14" s="48">
        <v>0.5207094907407407</v>
      </c>
      <c r="S14" s="4">
        <v>32</v>
      </c>
    </row>
    <row r="15" spans="1:19" ht="12.75" customHeight="1">
      <c r="A15" s="4">
        <v>8</v>
      </c>
      <c r="B15" s="30">
        <v>57</v>
      </c>
      <c r="C15" s="139" t="s">
        <v>150</v>
      </c>
      <c r="D15" s="139" t="s">
        <v>151</v>
      </c>
      <c r="E15" s="140">
        <v>0.494097222222222</v>
      </c>
      <c r="G15">
        <v>3</v>
      </c>
      <c r="H15">
        <v>3</v>
      </c>
      <c r="I15">
        <v>1</v>
      </c>
      <c r="J15">
        <v>4</v>
      </c>
      <c r="K15" s="4">
        <f>IF(ISBLANK(G15),"",G15+H15+I15+J15)</f>
        <v>11</v>
      </c>
      <c r="L15" s="112">
        <f>IF(Q15&gt;0,Q15-E15,"")</f>
        <v>0.02817013888888914</v>
      </c>
      <c r="M15" s="10">
        <f>IF(Q15&gt;0,L15-L$8,"")</f>
        <v>0.0052928240740738874</v>
      </c>
      <c r="N15" s="4">
        <f>IF(Q15&gt;0,S15,"")</f>
        <v>30</v>
      </c>
      <c r="O15" s="39">
        <f>IF(Q15&gt;0,2-(L15/((L$8+L$9+L$10)/3)),"")</f>
        <v>0.7990822519366361</v>
      </c>
      <c r="P15" s="4">
        <f>B15</f>
        <v>57</v>
      </c>
      <c r="Q15" s="48">
        <v>0.5222673611111112</v>
      </c>
      <c r="S15" s="4">
        <v>30</v>
      </c>
    </row>
    <row r="16" spans="1:19" ht="12.75" customHeight="1">
      <c r="A16" s="4">
        <v>9</v>
      </c>
      <c r="B16" s="30">
        <v>61</v>
      </c>
      <c r="C16" s="139" t="s">
        <v>155</v>
      </c>
      <c r="D16" s="139" t="s">
        <v>131</v>
      </c>
      <c r="E16" s="140">
        <v>0.495486111111111</v>
      </c>
      <c r="G16">
        <v>3</v>
      </c>
      <c r="H16">
        <v>3</v>
      </c>
      <c r="I16">
        <v>3</v>
      </c>
      <c r="J16">
        <v>5</v>
      </c>
      <c r="K16" s="4">
        <f>IF(ISBLANK(G16),"",G16+H16+I16+J16)</f>
        <v>14</v>
      </c>
      <c r="L16" s="112">
        <f>IF(Q16&gt;0,Q16-E16,"")</f>
        <v>0.030434027777777872</v>
      </c>
      <c r="M16" s="10">
        <f>IF(Q16&gt;0,L16-L$8,"")</f>
        <v>0.0075567129629626195</v>
      </c>
      <c r="N16" s="4">
        <f>IF(Q16&gt;0,S16,"")</f>
        <v>28</v>
      </c>
      <c r="O16" s="39">
        <f>IF(Q16&gt;0,2-(L16/((L$8+L$9+L$10)/3)),"")</f>
        <v>0.7025706814032633</v>
      </c>
      <c r="P16" s="4">
        <f>B16</f>
        <v>61</v>
      </c>
      <c r="Q16" s="48">
        <v>0.5259201388888889</v>
      </c>
      <c r="S16" s="4">
        <v>28</v>
      </c>
    </row>
    <row r="17" spans="2:19" ht="12.75" customHeight="1">
      <c r="B17" s="30"/>
      <c r="C17" s="61"/>
      <c r="D17" s="61"/>
      <c r="E17" s="105"/>
      <c r="K17" s="4">
        <f>IF(ISBLANK(G17),"",G17+H17+I17+J17)</f>
      </c>
      <c r="L17" s="27">
        <f aca="true" t="shared" si="0" ref="L8:L27">IF(Q17&gt;0,Q17-E17,"")</f>
      </c>
      <c r="M17" s="10">
        <f aca="true" t="shared" si="1" ref="M8:M27">IF(Q17&gt;0,L17-L$8,"")</f>
      </c>
      <c r="N17" s="4">
        <f aca="true" t="shared" si="2" ref="N8:N27">IF(Q17&gt;0,S17,"")</f>
      </c>
      <c r="O17" s="39">
        <f aca="true" t="shared" si="3" ref="O8:O27">IF(Q17&gt;0,2-(L17/((L$8+L$9+L$10)/3)),"")</f>
      </c>
      <c r="S17" s="4">
        <v>26</v>
      </c>
    </row>
    <row r="18" spans="2:19" ht="12.75" customHeight="1">
      <c r="B18" s="30"/>
      <c r="C18" s="147"/>
      <c r="D18" s="71"/>
      <c r="E18" s="105"/>
      <c r="K18" s="4">
        <f>IF(ISBLANK(G18),"",G18+H18+I18+J18)</f>
      </c>
      <c r="L18" s="27">
        <f t="shared" si="0"/>
      </c>
      <c r="M18" s="10">
        <f t="shared" si="1"/>
      </c>
      <c r="N18" s="4">
        <f t="shared" si="2"/>
      </c>
      <c r="O18" s="39">
        <f t="shared" si="3"/>
      </c>
      <c r="S18" s="4">
        <v>24</v>
      </c>
    </row>
    <row r="19" spans="2:19" ht="12.75" customHeight="1">
      <c r="B19" s="30"/>
      <c r="C19" s="147"/>
      <c r="D19" s="71"/>
      <c r="E19" s="105"/>
      <c r="K19" s="4">
        <f>IF(ISBLANK(G19),"",G19+H19+I19+J19)</f>
      </c>
      <c r="L19" s="27">
        <f t="shared" si="0"/>
      </c>
      <c r="M19" s="10">
        <f t="shared" si="1"/>
      </c>
      <c r="N19" s="4">
        <f t="shared" si="2"/>
      </c>
      <c r="O19" s="39">
        <f t="shared" si="3"/>
      </c>
      <c r="S19" s="4">
        <v>22</v>
      </c>
    </row>
    <row r="20" spans="2:19" ht="12.75" customHeight="1">
      <c r="B20" s="30"/>
      <c r="C20" s="61"/>
      <c r="D20" s="61"/>
      <c r="E20" s="105"/>
      <c r="K20" s="4">
        <f>IF(ISBLANK(G20),"",G20+H20+I20+J20)</f>
      </c>
      <c r="L20" s="27">
        <f t="shared" si="0"/>
      </c>
      <c r="M20" s="10">
        <f t="shared" si="1"/>
      </c>
      <c r="N20" s="4">
        <f t="shared" si="2"/>
      </c>
      <c r="O20" s="39">
        <f t="shared" si="3"/>
      </c>
      <c r="S20" s="4">
        <v>20</v>
      </c>
    </row>
    <row r="21" spans="3:19" ht="12.75" customHeight="1">
      <c r="C21" s="41"/>
      <c r="D21" s="56"/>
      <c r="E21" s="3"/>
      <c r="L21" s="26">
        <f t="shared" si="0"/>
      </c>
      <c r="M21" s="10">
        <f t="shared" si="1"/>
      </c>
      <c r="N21" s="4">
        <f t="shared" si="2"/>
      </c>
      <c r="O21" s="39">
        <f t="shared" si="3"/>
      </c>
      <c r="S21" s="4">
        <v>18</v>
      </c>
    </row>
    <row r="22" spans="3:19" ht="12.75" customHeight="1">
      <c r="C22" s="41"/>
      <c r="D22" s="56"/>
      <c r="E22" s="3"/>
      <c r="L22" s="26">
        <f t="shared" si="0"/>
      </c>
      <c r="M22" s="10">
        <f t="shared" si="1"/>
      </c>
      <c r="N22" s="4">
        <f t="shared" si="2"/>
      </c>
      <c r="O22" s="39">
        <f t="shared" si="3"/>
      </c>
      <c r="S22" s="4">
        <v>16</v>
      </c>
    </row>
    <row r="23" spans="3:19" ht="12.75" customHeight="1">
      <c r="C23" s="43"/>
      <c r="D23" s="56"/>
      <c r="E23" s="3"/>
      <c r="L23" s="26">
        <f t="shared" si="0"/>
      </c>
      <c r="M23" s="10">
        <f t="shared" si="1"/>
      </c>
      <c r="N23" s="4">
        <f t="shared" si="2"/>
      </c>
      <c r="O23" s="39">
        <f t="shared" si="3"/>
      </c>
      <c r="S23" s="4">
        <v>15</v>
      </c>
    </row>
    <row r="24" spans="3:19" ht="12.75" customHeight="1">
      <c r="C24" s="41"/>
      <c r="D24" s="56"/>
      <c r="E24" s="3"/>
      <c r="L24" s="26">
        <f t="shared" si="0"/>
      </c>
      <c r="M24" s="10">
        <f t="shared" si="1"/>
      </c>
      <c r="N24" s="4">
        <f t="shared" si="2"/>
      </c>
      <c r="O24" s="39">
        <f t="shared" si="3"/>
      </c>
      <c r="S24" s="4">
        <v>14</v>
      </c>
    </row>
    <row r="25" spans="3:19" ht="12.75" customHeight="1">
      <c r="C25" s="41"/>
      <c r="D25" s="56"/>
      <c r="E25" s="3"/>
      <c r="L25" s="26">
        <f t="shared" si="0"/>
      </c>
      <c r="M25" s="10">
        <f t="shared" si="1"/>
      </c>
      <c r="N25" s="4">
        <f t="shared" si="2"/>
      </c>
      <c r="O25" s="39">
        <f t="shared" si="3"/>
      </c>
      <c r="S25" s="4">
        <v>13</v>
      </c>
    </row>
    <row r="26" spans="3:19" ht="12.75" customHeight="1">
      <c r="C26" s="41"/>
      <c r="D26" s="56"/>
      <c r="E26" s="3"/>
      <c r="L26" s="26">
        <f t="shared" si="0"/>
      </c>
      <c r="M26" s="10">
        <f t="shared" si="1"/>
      </c>
      <c r="N26" s="4">
        <f t="shared" si="2"/>
      </c>
      <c r="O26" s="39">
        <f t="shared" si="3"/>
      </c>
      <c r="S26" s="4">
        <v>12</v>
      </c>
    </row>
    <row r="27" spans="3:19" ht="12.75" customHeight="1">
      <c r="C27" s="41"/>
      <c r="D27" s="56"/>
      <c r="E27" s="3"/>
      <c r="L27" s="26">
        <f t="shared" si="0"/>
      </c>
      <c r="M27" s="10">
        <f t="shared" si="1"/>
      </c>
      <c r="N27" s="4">
        <f t="shared" si="2"/>
      </c>
      <c r="O27" s="39">
        <f t="shared" si="3"/>
      </c>
      <c r="S27" s="4">
        <v>11</v>
      </c>
    </row>
    <row r="28" spans="3:19" ht="12.75" customHeight="1">
      <c r="C28" s="41"/>
      <c r="D28" s="56"/>
      <c r="E28" s="3"/>
      <c r="S28" s="4">
        <v>10</v>
      </c>
    </row>
    <row r="29" spans="3:19" ht="12.75" customHeight="1">
      <c r="C29" s="41"/>
      <c r="D29" s="56"/>
      <c r="E29" s="3"/>
      <c r="S29" s="4">
        <v>9</v>
      </c>
    </row>
    <row r="30" spans="3:19" ht="12.75" customHeight="1">
      <c r="C30" s="41"/>
      <c r="D30" s="56"/>
      <c r="E30" s="3"/>
      <c r="S30" s="4">
        <v>8</v>
      </c>
    </row>
    <row r="31" spans="3:19" ht="12.75" customHeight="1">
      <c r="C31" s="41"/>
      <c r="D31" s="56"/>
      <c r="E31" s="3"/>
      <c r="S31" s="4">
        <v>7</v>
      </c>
    </row>
    <row r="32" spans="3:19" ht="12.75" customHeight="1">
      <c r="C32" s="41"/>
      <c r="D32" s="56"/>
      <c r="E32" s="3"/>
      <c r="S32" s="4">
        <v>6</v>
      </c>
    </row>
    <row r="33" spans="3:19" ht="12.75" customHeight="1">
      <c r="C33" s="41"/>
      <c r="D33" s="56"/>
      <c r="E33" s="3"/>
      <c r="S33" s="4">
        <v>5</v>
      </c>
    </row>
    <row r="34" spans="3:19" ht="12.75" customHeight="1">
      <c r="C34" s="41"/>
      <c r="D34" s="56"/>
      <c r="E34" s="3"/>
      <c r="S34" s="4">
        <v>4</v>
      </c>
    </row>
    <row r="35" spans="3:19" ht="12.75" customHeight="1">
      <c r="C35" s="41"/>
      <c r="D35" s="56"/>
      <c r="E35" s="3"/>
      <c r="S35" s="4">
        <v>3</v>
      </c>
    </row>
    <row r="36" spans="3:19" ht="12.75">
      <c r="C36" s="41"/>
      <c r="D36" s="56"/>
      <c r="E36" s="3"/>
      <c r="S36" s="4">
        <v>2</v>
      </c>
    </row>
    <row r="37" spans="3:19" ht="12.75">
      <c r="C37" s="41"/>
      <c r="D37" s="56"/>
      <c r="E37" s="3"/>
      <c r="S37" s="4">
        <v>1</v>
      </c>
    </row>
    <row r="38" spans="3:5" ht="12.75">
      <c r="C38" s="41"/>
      <c r="D38" s="56"/>
      <c r="E38" s="3"/>
    </row>
    <row r="39" spans="3:5" ht="12.75">
      <c r="C39" s="41"/>
      <c r="D39" s="56"/>
      <c r="E39" s="3"/>
    </row>
    <row r="40" spans="3:5" ht="12.75">
      <c r="C40" s="41"/>
      <c r="D40" s="56"/>
      <c r="E40" s="3"/>
    </row>
    <row r="41" spans="3:5" ht="12.75">
      <c r="C41" s="41"/>
      <c r="D41" s="56"/>
      <c r="E41" s="3"/>
    </row>
    <row r="42" spans="3:5" ht="12.75">
      <c r="C42" s="41"/>
      <c r="D42" s="56"/>
      <c r="E42" s="3"/>
    </row>
    <row r="43" spans="3:5" ht="12.75">
      <c r="C43" s="42"/>
      <c r="E43" s="3"/>
    </row>
    <row r="44" spans="3:5" ht="12.75">
      <c r="C44" s="42"/>
      <c r="E44" s="3"/>
    </row>
    <row r="45" spans="3:5" ht="12.75">
      <c r="C45" s="42"/>
      <c r="E45" s="3"/>
    </row>
    <row r="46" spans="3:5" ht="12.75">
      <c r="C46" s="42"/>
      <c r="E46" s="3"/>
    </row>
    <row r="47" spans="3:5" ht="12.75">
      <c r="C47" s="42"/>
      <c r="E47" s="3"/>
    </row>
    <row r="48" spans="3:5" ht="12.75">
      <c r="C48" s="42"/>
      <c r="E48" s="3"/>
    </row>
    <row r="49" spans="3:5" ht="12.75">
      <c r="C49" s="42"/>
      <c r="E49" s="3"/>
    </row>
    <row r="50" spans="3:5" ht="12.75">
      <c r="C50" s="42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2" r:id="rId2"/>
  <headerFooter alignWithMargins="0">
    <oddFooter>&amp;L&amp;F &amp;A&amp;CAs of: &amp;T &amp;D&amp;RPage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2009-12-20T18:29:34Z</cp:lastPrinted>
  <dcterms:created xsi:type="dcterms:W3CDTF">2000-03-29T19:54:22Z</dcterms:created>
  <dcterms:modified xsi:type="dcterms:W3CDTF">2009-12-20T18:37:38Z</dcterms:modified>
  <cp:category/>
  <cp:version/>
  <cp:contentType/>
  <cp:contentStatus/>
</cp:coreProperties>
</file>