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496" windowWidth="20280" windowHeight="14880" tabRatio="737" firstSheet="2" activeTab="3"/>
  </bookViews>
  <sheets>
    <sheet name="COVER" sheetId="1" r:id="rId1"/>
    <sheet name="Reg List" sheetId="2" r:id="rId2"/>
    <sheet name="Start List" sheetId="3" r:id="rId3"/>
    <sheet name="Men" sheetId="4" r:id="rId4"/>
    <sheet name="Jr Men" sheetId="5" r:id="rId5"/>
    <sheet name="Womens" sheetId="6" r:id="rId6"/>
    <sheet name="Jr Women" sheetId="7" r:id="rId7"/>
    <sheet name="Youth Men" sheetId="8" r:id="rId8"/>
    <sheet name="Youth Women" sheetId="9" r:id="rId9"/>
    <sheet name="Men Veteran" sheetId="10" r:id="rId10"/>
    <sheet name="Boys" sheetId="11" r:id="rId11"/>
  </sheets>
  <definedNames>
    <definedName name="_xlnm.Print_Area" localSheetId="10">'Boys'!$A$1:$O$50</definedName>
    <definedName name="_xlnm.Print_Area" localSheetId="4">'Jr Men'!$A$1:$O$50</definedName>
    <definedName name="_xlnm.Print_Area" localSheetId="6">'Jr Women'!$A$1:$O$50</definedName>
    <definedName name="_xlnm.Print_Area" localSheetId="3">'Men'!$A$1:$O$49</definedName>
    <definedName name="_xlnm.Print_Area" localSheetId="9">'Men Veteran'!$A$1:$O$48</definedName>
    <definedName name="_xlnm.Print_Area" localSheetId="1">'Reg List'!$A$1:$F$107</definedName>
    <definedName name="_xlnm.Print_Area" localSheetId="2">'Start List'!$A$1:$L$78</definedName>
    <definedName name="_xlnm.Print_Area" localSheetId="5">'Womens'!$A$1:$O$50</definedName>
    <definedName name="_xlnm.Print_Area" localSheetId="7">'Youth Men'!$A$1:$O$51</definedName>
    <definedName name="_xlnm.Print_Area" localSheetId="8">'Youth Women'!$A$1:$O$50</definedName>
    <definedName name="_xlnm.Print_Titles" localSheetId="1">'Reg List'!$1:$8</definedName>
    <definedName name="_xlnm.Print_Titles" localSheetId="2">'Start List'!$1:$7</definedName>
  </definedNames>
  <calcPr calcMode="manual" fullCalcOnLoad="1"/>
</workbook>
</file>

<file path=xl/sharedStrings.xml><?xml version="1.0" encoding="utf-8"?>
<sst xmlns="http://schemas.openxmlformats.org/spreadsheetml/2006/main" count="788" uniqueCount="186">
  <si>
    <t>USBA/Go! Training</t>
  </si>
  <si>
    <t>Nordgren, Leif</t>
  </si>
  <si>
    <t>McClure, Wayne</t>
  </si>
  <si>
    <t>Gibson, Michael</t>
  </si>
  <si>
    <t>Leach, Kirk</t>
  </si>
  <si>
    <t>Anchorage Biathlon</t>
  </si>
  <si>
    <t>College of St.Scholastica</t>
  </si>
  <si>
    <t>Malcolm, Corrine</t>
  </si>
  <si>
    <t>Byrne, Addie</t>
  </si>
  <si>
    <t>McNamee, Hilary</t>
  </si>
  <si>
    <t>Boutot, Grace</t>
  </si>
  <si>
    <t>Dreissigacker, Ethan</t>
  </si>
  <si>
    <t>Goessling, Raleigh</t>
  </si>
  <si>
    <t>Smith, Casey</t>
  </si>
  <si>
    <t>Coleman, Matty</t>
  </si>
  <si>
    <t>Le Duc, Marc</t>
  </si>
  <si>
    <t>Baker, Zean</t>
  </si>
  <si>
    <t>Hadrits, Ty</t>
  </si>
  <si>
    <t>Roberts, Conrad</t>
  </si>
  <si>
    <t>Rupert, Eric</t>
  </si>
  <si>
    <t>Scott, Cody</t>
  </si>
  <si>
    <t>Greenwald, Ben</t>
  </si>
  <si>
    <t>Humphries, Sam</t>
  </si>
  <si>
    <t>Neil, Eliot</t>
  </si>
  <si>
    <t>EABC/Craftsbury</t>
  </si>
  <si>
    <t>Duluth/Esko</t>
  </si>
  <si>
    <t>Methow Valley Biathon</t>
  </si>
  <si>
    <t>NNW</t>
  </si>
  <si>
    <t>NNW/BL</t>
  </si>
  <si>
    <t>NNW/St.Cloud</t>
  </si>
  <si>
    <t>Minnesota Twin Cities</t>
  </si>
  <si>
    <t>Cresap, Sarah</t>
  </si>
  <si>
    <t>Hynes, Silke</t>
  </si>
  <si>
    <t>Kjorlien, Kelly</t>
  </si>
  <si>
    <t>Snyder, Afton</t>
  </si>
  <si>
    <t>Ruzich, Jenna</t>
  </si>
  <si>
    <t>Roberts, Kelci</t>
  </si>
  <si>
    <t>Wonders, Mackenzie</t>
  </si>
  <si>
    <t>Mayo, Andrea</t>
  </si>
  <si>
    <t>Frisbie, Danika</t>
  </si>
  <si>
    <t>Anchorage</t>
  </si>
  <si>
    <t>Lake Placid Biathlon Club</t>
  </si>
  <si>
    <t xml:space="preserve">Mt.Itasca </t>
  </si>
  <si>
    <t>Vermont Collegiate Biathlon</t>
  </si>
  <si>
    <t>Quinlan, Bill</t>
  </si>
  <si>
    <t>Hynes, Jeremiah</t>
  </si>
  <si>
    <t>Biathlon Ontario</t>
  </si>
  <si>
    <t>Colorado Biathlon</t>
  </si>
  <si>
    <t>TECHNICAL DELIGATE: Piotr Bednarski</t>
  </si>
  <si>
    <t>COMPETITION CHIEF: Vladimir Cervenka</t>
  </si>
  <si>
    <t>JURY: Piotr Bednarski, Vlad Cervenka, Gary Colliander, Travis Voyer, Sarah Lehto</t>
  </si>
  <si>
    <t>Proell, Nick</t>
  </si>
  <si>
    <t>Doherty, Sean</t>
  </si>
  <si>
    <t>Merhar, CJ</t>
  </si>
  <si>
    <t>NNW/Bemidji</t>
  </si>
  <si>
    <t>Fairbanks, Joe</t>
  </si>
  <si>
    <t>Fairbanks, Ethan</t>
  </si>
  <si>
    <t>Chouinard, Lou</t>
  </si>
  <si>
    <t>ghost</t>
  </si>
  <si>
    <t>Conway New Hampshire</t>
  </si>
  <si>
    <t>US Air Force</t>
  </si>
  <si>
    <t>Methow Valley Biathlon</t>
  </si>
  <si>
    <t>BOY'S 6 km SPRINT COMPETITION</t>
  </si>
  <si>
    <t>#64 never came through the horseshoe</t>
  </si>
  <si>
    <t>Bib #38 missed start time; went out at 11:40:17</t>
  </si>
  <si>
    <t>Bib #44 missed 1 penalty loop; 2 minute penalty</t>
  </si>
  <si>
    <t>Name</t>
  </si>
  <si>
    <t>Ski Time</t>
  </si>
  <si>
    <t>T</t>
  </si>
  <si>
    <t>P</t>
  </si>
  <si>
    <t>S</t>
  </si>
  <si>
    <t>Final</t>
  </si>
  <si>
    <t>Behind</t>
  </si>
  <si>
    <t>NA-Pts</t>
  </si>
  <si>
    <t>Pos.</t>
  </si>
  <si>
    <t>StNr</t>
  </si>
  <si>
    <t>ENTRIES</t>
  </si>
  <si>
    <t>MEN</t>
  </si>
  <si>
    <t>DNS</t>
  </si>
  <si>
    <t>DNF</t>
  </si>
  <si>
    <t>DSQ</t>
  </si>
  <si>
    <t>WOMEN</t>
  </si>
  <si>
    <t>JR MEN</t>
  </si>
  <si>
    <t>JR WOMEN</t>
  </si>
  <si>
    <t>START</t>
  </si>
  <si>
    <t>PATICIPATION</t>
  </si>
  <si>
    <t>AIR TEMP</t>
  </si>
  <si>
    <t>SNOW TEMP</t>
  </si>
  <si>
    <t>SKY CONDIT.</t>
  </si>
  <si>
    <t>WIND SPEED</t>
  </si>
  <si>
    <t>WIND DIRCT.</t>
  </si>
  <si>
    <t>JURY</t>
  </si>
  <si>
    <t>TOTAL</t>
  </si>
  <si>
    <t>TD'S SIGNATURE:</t>
  </si>
  <si>
    <t>DATE / TIME:</t>
  </si>
  <si>
    <t>WEATHER</t>
  </si>
  <si>
    <t>YOUTH MEN</t>
  </si>
  <si>
    <t>YOUTH WOMEN</t>
  </si>
  <si>
    <t>CLASS</t>
  </si>
  <si>
    <t>%</t>
  </si>
  <si>
    <t>FINISH</t>
  </si>
  <si>
    <t>Start</t>
  </si>
  <si>
    <t>Points</t>
  </si>
  <si>
    <t>START LIST</t>
  </si>
  <si>
    <t>Class</t>
  </si>
  <si>
    <t>Name (last, first)</t>
  </si>
  <si>
    <t>Club/Team/Hometown, State</t>
  </si>
  <si>
    <t>Coleraine, MN</t>
  </si>
  <si>
    <t>Mt. Itasca Biathlon Association</t>
  </si>
  <si>
    <t>`</t>
  </si>
  <si>
    <t>Town/Club</t>
  </si>
  <si>
    <t>Start #</t>
  </si>
  <si>
    <t>REGISTRATION LIST</t>
  </si>
  <si>
    <t>SPRINT COMPETITION</t>
  </si>
  <si>
    <t>YOUTH WOMEN'S 6 km SPRINT COMPETITION</t>
  </si>
  <si>
    <t>YOUTH MEN'S 7.5 km SPRINT COMPETITION</t>
  </si>
  <si>
    <t>Jr. WOMEN'S 7.5 km SPRINT COMPETITION</t>
  </si>
  <si>
    <t>WOMEN'S 7.5 km SPRINT COMPETITION</t>
  </si>
  <si>
    <t>Jr. MEN'S 10 km SPRINT COMPETITION</t>
  </si>
  <si>
    <t>MEN'S 10 km SPRINT COMPETITION</t>
  </si>
  <si>
    <t>WY</t>
  </si>
  <si>
    <t>M</t>
  </si>
  <si>
    <t>MY</t>
  </si>
  <si>
    <t>MJ</t>
  </si>
  <si>
    <t>WJ</t>
  </si>
  <si>
    <t>W</t>
  </si>
  <si>
    <t>MS</t>
  </si>
  <si>
    <t>MM</t>
  </si>
  <si>
    <t>MV</t>
  </si>
  <si>
    <t>WM</t>
  </si>
  <si>
    <t>WV</t>
  </si>
  <si>
    <t>WS</t>
  </si>
  <si>
    <t>VETERAN MEN'S 7.5 km SPRINT COMPETITION</t>
  </si>
  <si>
    <t>MASTER WOMEN</t>
  </si>
  <si>
    <t>MASTER MEN</t>
  </si>
  <si>
    <t>VETERAN WOMEN</t>
  </si>
  <si>
    <t>VETERAN MEN</t>
  </si>
  <si>
    <t>SR MASTER MEN</t>
  </si>
  <si>
    <t>SR MASTER WOMEN</t>
  </si>
  <si>
    <t>50+ Years Old</t>
  </si>
  <si>
    <t>B</t>
  </si>
  <si>
    <t>G</t>
  </si>
  <si>
    <t>US Biathlon World Team Trials</t>
  </si>
  <si>
    <t>PRELIMINARY  RESULTS</t>
  </si>
  <si>
    <t>Maynard, Marty</t>
  </si>
  <si>
    <t>Peterson, Nick</t>
  </si>
  <si>
    <t>Hettenbaugh, Jason</t>
  </si>
  <si>
    <t>Cordell, Samuel</t>
  </si>
  <si>
    <t>Hillerson, Blake</t>
  </si>
  <si>
    <t>Douglas, Duncan</t>
  </si>
  <si>
    <t>Morse, Samuel</t>
  </si>
  <si>
    <t>Downs, Jesse</t>
  </si>
  <si>
    <t>Johnson, Mark</t>
  </si>
  <si>
    <t>Kinney, Nigel</t>
  </si>
  <si>
    <t>Brothers, Michael</t>
  </si>
  <si>
    <t>Roberts,  Wynn</t>
  </si>
  <si>
    <t>Currier, Russel</t>
  </si>
  <si>
    <t>Shepard, Walt</t>
  </si>
  <si>
    <t>Simons, Casey</t>
  </si>
  <si>
    <t>Hall, Zachary</t>
  </si>
  <si>
    <t>Bowler, Bill</t>
  </si>
  <si>
    <t>Campbell, Dan</t>
  </si>
  <si>
    <t>Western NY Biathlon</t>
  </si>
  <si>
    <t>Vermont Colegiate Biathlon</t>
  </si>
  <si>
    <t>Rochester Nordic Racing</t>
  </si>
  <si>
    <t>National Guard</t>
  </si>
  <si>
    <t>WCAP</t>
  </si>
  <si>
    <t>Mt.Itasca</t>
  </si>
  <si>
    <t>Colorado Biathlon Club</t>
  </si>
  <si>
    <t>USBA</t>
  </si>
  <si>
    <t>MWSC</t>
  </si>
  <si>
    <t>USBA Development</t>
  </si>
  <si>
    <t>US B Team/MWSC</t>
  </si>
  <si>
    <t>Minnesota Biathlon</t>
  </si>
  <si>
    <t>Bend Endurance Academy</t>
  </si>
  <si>
    <t>Dreissigacker, Hannah</t>
  </si>
  <si>
    <t>Colliander, Tracy</t>
  </si>
  <si>
    <t>Spector, Laura</t>
  </si>
  <si>
    <t>Dunklee, Susan</t>
  </si>
  <si>
    <t>Cook, Annelies</t>
  </si>
  <si>
    <t>Bramante, Carolyn</t>
  </si>
  <si>
    <t>Chamberlain, BethAnn</t>
  </si>
  <si>
    <t>Howe, Katrina</t>
  </si>
  <si>
    <t>Wygant, Jennifer</t>
  </si>
  <si>
    <t>Craftsbury Green Racing Project</t>
  </si>
  <si>
    <t>USBA/WCAP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</si>
</sst>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h:mm:ss.0"/>
    <numFmt numFmtId="166" formatCode="hh:mm:ss.0"/>
    <numFmt numFmtId="167" formatCode="[$-409]dddd\,\ mmmm\ dd\,\ yyyy"/>
    <numFmt numFmtId="168" formatCode="[$-409]mmmm\ d\,\ yyyy;@"/>
    <numFmt numFmtId="169" formatCode="m/d/yy;@"/>
  </numFmts>
  <fonts count="3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Genev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21" fontId="0" fillId="0" borderId="0" xfId="0" applyNumberFormat="1" applyAlignment="1">
      <alignment horizontal="center"/>
    </xf>
    <xf numFmtId="21" fontId="2" fillId="0" borderId="0" xfId="0" applyNumberFormat="1" applyFont="1" applyAlignment="1">
      <alignment horizontal="center"/>
    </xf>
    <xf numFmtId="47" fontId="2" fillId="0" borderId="0" xfId="0" applyNumberFormat="1" applyFont="1" applyAlignment="1">
      <alignment horizontal="center"/>
    </xf>
    <xf numFmtId="47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2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1" fontId="4" fillId="0" borderId="0" xfId="0" applyNumberFormat="1" applyFont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47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10" fontId="4" fillId="0" borderId="0" xfId="0" applyNumberFormat="1" applyFont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6" fontId="6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9" fillId="0" borderId="0" xfId="0" applyFont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21" fontId="0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21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/>
    </xf>
    <xf numFmtId="47" fontId="2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168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 applyProtection="1">
      <alignment horizontal="left"/>
      <protection locked="0"/>
    </xf>
    <xf numFmtId="21" fontId="0" fillId="0" borderId="0" xfId="0" applyNumberFormat="1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21" fontId="0" fillId="0" borderId="14" xfId="0" applyNumberFormat="1" applyFont="1" applyBorder="1" applyAlignment="1">
      <alignment horizontal="center"/>
    </xf>
    <xf numFmtId="21" fontId="0" fillId="0" borderId="15" xfId="0" applyNumberFormat="1" applyFont="1" applyBorder="1" applyAlignment="1">
      <alignment horizontal="center"/>
    </xf>
    <xf numFmtId="21" fontId="0" fillId="0" borderId="16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166" fontId="0" fillId="0" borderId="0" xfId="0" applyNumberForma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center"/>
    </xf>
    <xf numFmtId="168" fontId="7" fillId="0" borderId="0" xfId="0" applyNumberFormat="1" applyFont="1" applyAlignment="1">
      <alignment horizontal="center"/>
    </xf>
    <xf numFmtId="165" fontId="0" fillId="24" borderId="0" xfId="0" applyNumberFormat="1" applyFill="1" applyAlignment="1">
      <alignment horizontal="center"/>
    </xf>
    <xf numFmtId="165" fontId="4" fillId="24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21" fontId="0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13" xfId="0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4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0" fillId="24" borderId="0" xfId="0" applyNumberFormat="1" applyFill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66" fontId="0" fillId="0" borderId="0" xfId="0" applyNumberFormat="1" applyFont="1" applyFill="1" applyAlignment="1">
      <alignment horizontal="center"/>
    </xf>
    <xf numFmtId="0" fontId="31" fillId="0" borderId="0" xfId="0" applyFont="1" applyFill="1" applyBorder="1" applyAlignment="1">
      <alignment/>
    </xf>
    <xf numFmtId="168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68" fontId="7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68" fontId="5" fillId="0" borderId="0" xfId="0" applyNumberFormat="1" applyFont="1" applyAlignment="1">
      <alignment horizontal="center"/>
    </xf>
    <xf numFmtId="47" fontId="7" fillId="0" borderId="0" xfId="0" applyNumberFormat="1" applyFont="1" applyFill="1" applyAlignment="1">
      <alignment horizontal="center"/>
    </xf>
    <xf numFmtId="165" fontId="5" fillId="0" borderId="0" xfId="0" applyNumberFormat="1" applyFont="1" applyAlignment="1">
      <alignment horizontal="center"/>
    </xf>
    <xf numFmtId="165" fontId="7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1</xdr:row>
      <xdr:rowOff>161925</xdr:rowOff>
    </xdr:from>
    <xdr:to>
      <xdr:col>13</xdr:col>
      <xdr:colOff>247650</xdr:colOff>
      <xdr:row>2</xdr:row>
      <xdr:rowOff>200025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542925"/>
          <a:ext cx="1057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</xdr:row>
      <xdr:rowOff>180975</xdr:rowOff>
    </xdr:from>
    <xdr:to>
      <xdr:col>2</xdr:col>
      <xdr:colOff>581025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561975"/>
          <a:ext cx="1219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</xdr:row>
      <xdr:rowOff>76200</xdr:rowOff>
    </xdr:from>
    <xdr:to>
      <xdr:col>1</xdr:col>
      <xdr:colOff>1066800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429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2371725</xdr:colOff>
      <xdr:row>1</xdr:row>
      <xdr:rowOff>28575</xdr:rowOff>
    </xdr:from>
    <xdr:to>
      <xdr:col>3</xdr:col>
      <xdr:colOff>866775</xdr:colOff>
      <xdr:row>2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295275"/>
          <a:ext cx="1047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</xdr:row>
      <xdr:rowOff>0</xdr:rowOff>
    </xdr:from>
    <xdr:to>
      <xdr:col>10</xdr:col>
      <xdr:colOff>190500</xdr:colOff>
      <xdr:row>3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381000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47625</xdr:rowOff>
    </xdr:from>
    <xdr:to>
      <xdr:col>2</xdr:col>
      <xdr:colOff>800100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428625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44"/>
  <sheetViews>
    <sheetView zoomScalePageLayoutView="0" workbookViewId="0" topLeftCell="A1">
      <selection activeCell="C39" sqref="C39"/>
    </sheetView>
  </sheetViews>
  <sheetFormatPr defaultColWidth="11.421875" defaultRowHeight="12.75"/>
  <cols>
    <col min="1" max="1" width="7.28125" style="0" customWidth="1"/>
    <col min="2" max="2" width="5.28125" style="0" customWidth="1"/>
    <col min="3" max="3" width="15.00390625" style="0" customWidth="1"/>
    <col min="4" max="4" width="8.421875" style="0" customWidth="1"/>
    <col min="5" max="5" width="8.140625" style="0" customWidth="1"/>
    <col min="6" max="8" width="7.28125" style="0" customWidth="1"/>
    <col min="9" max="9" width="3.00390625" style="0" customWidth="1"/>
    <col min="10" max="10" width="1.421875" style="0" customWidth="1"/>
    <col min="11" max="11" width="2.28125" style="0" customWidth="1"/>
    <col min="12" max="12" width="3.421875" style="0" customWidth="1"/>
    <col min="13" max="14" width="7.28125" style="0" customWidth="1"/>
    <col min="15" max="16384" width="8.8515625" style="0" customWidth="1"/>
  </cols>
  <sheetData>
    <row r="1" spans="1:14" s="20" customFormat="1" ht="30" customHeight="1">
      <c r="A1" s="127" t="s">
        <v>142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s="20" customFormat="1" ht="30.75" customHeight="1">
      <c r="A2" s="125">
        <v>40166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s="20" customFormat="1" ht="30.75" customHeight="1">
      <c r="A3" s="126" t="s">
        <v>113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4" s="20" customFormat="1" ht="30.75" customHeight="1">
      <c r="A4" s="126" t="s">
        <v>143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4" ht="12">
      <c r="A5" s="57" t="s">
        <v>107</v>
      </c>
      <c r="B5" s="17"/>
      <c r="C5" s="16"/>
      <c r="D5" s="16"/>
      <c r="E5" s="18"/>
      <c r="F5" s="19"/>
      <c r="G5" s="19"/>
      <c r="H5" s="19"/>
      <c r="I5" s="19"/>
      <c r="J5" s="19"/>
      <c r="K5" s="19"/>
      <c r="L5" s="16"/>
      <c r="M5" s="16"/>
      <c r="N5" s="58" t="s">
        <v>108</v>
      </c>
    </row>
    <row r="8" ht="12">
      <c r="E8" s="3"/>
    </row>
    <row r="9" ht="12">
      <c r="C9" s="14" t="s">
        <v>85</v>
      </c>
    </row>
    <row r="10" spans="2:8" ht="12">
      <c r="B10" s="11"/>
      <c r="C10" s="14" t="s">
        <v>98</v>
      </c>
      <c r="D10" s="12" t="s">
        <v>84</v>
      </c>
      <c r="E10" s="12" t="s">
        <v>76</v>
      </c>
      <c r="F10" s="12" t="s">
        <v>78</v>
      </c>
      <c r="G10" s="12" t="s">
        <v>79</v>
      </c>
      <c r="H10" s="12" t="s">
        <v>80</v>
      </c>
    </row>
    <row r="11" spans="2:8" ht="12">
      <c r="B11" s="11"/>
      <c r="C11" s="41" t="s">
        <v>136</v>
      </c>
      <c r="D11" s="12"/>
      <c r="E11" s="105"/>
      <c r="F11" s="105"/>
      <c r="G11" s="12"/>
      <c r="H11" s="12"/>
    </row>
    <row r="12" spans="2:8" ht="12">
      <c r="B12" s="11"/>
      <c r="C12" s="41" t="s">
        <v>134</v>
      </c>
      <c r="D12" s="12"/>
      <c r="E12" s="105"/>
      <c r="F12" s="105"/>
      <c r="G12" s="12"/>
      <c r="H12" s="12"/>
    </row>
    <row r="13" spans="2:8" ht="12">
      <c r="B13" s="11"/>
      <c r="C13" s="41" t="s">
        <v>137</v>
      </c>
      <c r="D13" s="12"/>
      <c r="E13" s="105"/>
      <c r="F13" s="105"/>
      <c r="G13" s="12"/>
      <c r="H13" s="12"/>
    </row>
    <row r="14" spans="3:8" ht="12">
      <c r="C14" s="41" t="s">
        <v>77</v>
      </c>
      <c r="D14" s="4"/>
      <c r="E14" s="105"/>
      <c r="F14" s="4"/>
      <c r="G14" s="4"/>
      <c r="H14" s="4"/>
    </row>
    <row r="15" spans="3:8" ht="12">
      <c r="C15" s="41" t="s">
        <v>135</v>
      </c>
      <c r="D15" s="4"/>
      <c r="E15" s="105"/>
      <c r="F15" s="4"/>
      <c r="G15" s="4"/>
      <c r="H15" s="4"/>
    </row>
    <row r="16" spans="3:8" ht="12">
      <c r="C16" s="41" t="s">
        <v>133</v>
      </c>
      <c r="D16" s="4"/>
      <c r="E16" s="105"/>
      <c r="F16" s="4"/>
      <c r="G16" s="4"/>
      <c r="H16" s="4"/>
    </row>
    <row r="17" spans="3:8" ht="12">
      <c r="C17" s="41" t="s">
        <v>138</v>
      </c>
      <c r="D17" s="4"/>
      <c r="E17" s="4"/>
      <c r="F17" s="4"/>
      <c r="G17" s="4"/>
      <c r="H17" s="4"/>
    </row>
    <row r="18" spans="3:8" ht="12">
      <c r="C18" t="s">
        <v>81</v>
      </c>
      <c r="D18" s="4"/>
      <c r="E18" s="4"/>
      <c r="F18" s="4"/>
      <c r="G18" s="4"/>
      <c r="H18" s="4"/>
    </row>
    <row r="19" spans="3:8" ht="12">
      <c r="C19" t="s">
        <v>82</v>
      </c>
      <c r="D19" s="4"/>
      <c r="E19" s="4"/>
      <c r="F19" s="4"/>
      <c r="G19" s="4"/>
      <c r="H19" s="4"/>
    </row>
    <row r="20" spans="3:8" ht="12">
      <c r="C20" t="s">
        <v>83</v>
      </c>
      <c r="D20" s="4"/>
      <c r="E20" s="4"/>
      <c r="F20" s="4"/>
      <c r="G20" s="4"/>
      <c r="H20" s="4"/>
    </row>
    <row r="21" spans="3:8" ht="12">
      <c r="C21" t="s">
        <v>96</v>
      </c>
      <c r="D21" s="4"/>
      <c r="E21" s="4"/>
      <c r="F21" s="4"/>
      <c r="G21" s="4"/>
      <c r="H21" s="4"/>
    </row>
    <row r="22" spans="3:8" ht="12">
      <c r="C22" t="s">
        <v>97</v>
      </c>
      <c r="D22" s="4"/>
      <c r="E22" s="4"/>
      <c r="F22" s="4"/>
      <c r="G22" s="4"/>
      <c r="H22" s="4"/>
    </row>
    <row r="23" spans="3:8" ht="12">
      <c r="C23" s="2" t="s">
        <v>92</v>
      </c>
      <c r="D23" s="21">
        <f>SUM(D11:D22)</f>
        <v>0</v>
      </c>
      <c r="E23" s="21">
        <f>SUM(E11:E22)</f>
        <v>0</v>
      </c>
      <c r="F23" s="21">
        <f>SUM(F11:F22)</f>
        <v>0</v>
      </c>
      <c r="G23" s="21">
        <f>SUM(G11:G22)</f>
        <v>0</v>
      </c>
      <c r="H23" s="21">
        <f>SUM(H11:H22)</f>
        <v>0</v>
      </c>
    </row>
    <row r="25" ht="12">
      <c r="C25" s="2"/>
    </row>
    <row r="26" spans="3:8" ht="12">
      <c r="C26" s="14" t="s">
        <v>95</v>
      </c>
      <c r="D26" s="13">
        <v>0.4166666666666667</v>
      </c>
      <c r="E26" s="13">
        <v>0.4583333333333333</v>
      </c>
      <c r="F26" s="13">
        <v>0.5</v>
      </c>
      <c r="G26" s="13">
        <v>0.5416666666666666</v>
      </c>
      <c r="H26" s="13">
        <v>0.5833333333333334</v>
      </c>
    </row>
    <row r="27" spans="3:8" ht="12">
      <c r="C27" t="s">
        <v>86</v>
      </c>
      <c r="D27" s="4"/>
      <c r="E27" s="4"/>
      <c r="F27" s="4"/>
      <c r="G27" s="4"/>
      <c r="H27" s="4"/>
    </row>
    <row r="28" spans="3:8" ht="12">
      <c r="C28" t="s">
        <v>87</v>
      </c>
      <c r="D28" s="4"/>
      <c r="E28" s="4"/>
      <c r="F28" s="4"/>
      <c r="G28" s="4"/>
      <c r="H28" s="4"/>
    </row>
    <row r="29" spans="3:8" ht="12">
      <c r="C29" t="s">
        <v>88</v>
      </c>
      <c r="D29" s="4"/>
      <c r="E29" s="4"/>
      <c r="F29" s="4"/>
      <c r="G29" s="4"/>
      <c r="H29" s="4"/>
    </row>
    <row r="30" spans="3:8" ht="12">
      <c r="C30" t="s">
        <v>89</v>
      </c>
      <c r="D30" s="4"/>
      <c r="E30" s="4"/>
      <c r="F30" s="4"/>
      <c r="G30" s="4"/>
      <c r="H30" s="4"/>
    </row>
    <row r="31" spans="3:8" ht="12">
      <c r="C31" t="s">
        <v>90</v>
      </c>
      <c r="D31" s="4"/>
      <c r="E31" s="4"/>
      <c r="F31" s="4"/>
      <c r="G31" s="4"/>
      <c r="H31" s="4"/>
    </row>
    <row r="34" ht="12">
      <c r="C34" s="14" t="s">
        <v>91</v>
      </c>
    </row>
    <row r="35" spans="3:7" ht="12">
      <c r="C35" t="s">
        <v>48</v>
      </c>
      <c r="G35" t="s">
        <v>49</v>
      </c>
    </row>
    <row r="37" ht="12">
      <c r="C37" t="s">
        <v>50</v>
      </c>
    </row>
    <row r="42" spans="3:11" ht="12">
      <c r="C42" s="22" t="s">
        <v>93</v>
      </c>
      <c r="D42" s="22"/>
      <c r="E42" s="15"/>
      <c r="F42" s="15"/>
      <c r="G42" s="15"/>
      <c r="H42" s="15"/>
      <c r="I42" s="15"/>
      <c r="J42" s="22"/>
      <c r="K42" s="22"/>
    </row>
    <row r="44" spans="3:11" ht="12">
      <c r="C44" s="22" t="s">
        <v>94</v>
      </c>
      <c r="D44" s="22"/>
      <c r="E44" s="22"/>
      <c r="F44" s="22"/>
      <c r="G44" s="22"/>
      <c r="H44" s="22"/>
      <c r="I44" s="22"/>
      <c r="J44" s="22"/>
      <c r="K44" s="22"/>
    </row>
  </sheetData>
  <sheetProtection/>
  <mergeCells count="4">
    <mergeCell ref="A2:N2"/>
    <mergeCell ref="A3:N3"/>
    <mergeCell ref="A4:N4"/>
    <mergeCell ref="A1:N1"/>
  </mergeCells>
  <printOptions/>
  <pageMargins left="0.75" right="0.75" top="1" bottom="1" header="0.5" footer="0.5"/>
  <pageSetup fitToHeight="1" fitToWidth="1" horizontalDpi="300" verticalDpi="300" orientation="portrait" scale="9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75"/>
  <sheetViews>
    <sheetView tabSelected="1" zoomScalePageLayoutView="0" workbookViewId="0" topLeftCell="A1">
      <selection activeCell="G11" sqref="G11"/>
    </sheetView>
  </sheetViews>
  <sheetFormatPr defaultColWidth="11.421875" defaultRowHeight="12.75"/>
  <cols>
    <col min="1" max="1" width="5.7109375" style="4" customWidth="1"/>
    <col min="2" max="2" width="4.7109375" style="6" customWidth="1"/>
    <col min="3" max="3" width="19.421875" style="0" customWidth="1"/>
    <col min="4" max="4" width="22.421875" style="53" customWidth="1"/>
    <col min="5" max="5" width="8.140625" style="7" bestFit="1" customWidth="1"/>
    <col min="6" max="6" width="0.13671875" style="26" customWidth="1"/>
    <col min="7" max="7" width="2.28125" style="19" bestFit="1" customWidth="1"/>
    <col min="8" max="9" width="2.28125" style="19" hidden="1" customWidth="1"/>
    <col min="10" max="10" width="2.28125" style="19" bestFit="1" customWidth="1"/>
    <col min="11" max="11" width="3.7109375" style="4" customWidth="1"/>
    <col min="12" max="12" width="10.00390625" style="23" customWidth="1"/>
    <col min="13" max="13" width="7.421875" style="10" bestFit="1" customWidth="1"/>
    <col min="14" max="14" width="6.421875" style="4" customWidth="1"/>
    <col min="15" max="15" width="8.421875" style="38" bestFit="1" customWidth="1"/>
    <col min="16" max="16" width="9.140625" style="4" customWidth="1"/>
    <col min="17" max="17" width="9.7109375" style="47" bestFit="1" customWidth="1"/>
    <col min="18" max="16384" width="8.8515625" style="0" customWidth="1"/>
  </cols>
  <sheetData>
    <row r="1" spans="1:17" s="20" customFormat="1" ht="30" customHeight="1">
      <c r="A1" s="127" t="str">
        <f>COVER!A1</f>
        <v>US Biathlon World Team Trials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30"/>
      <c r="Q1" s="46"/>
    </row>
    <row r="2" spans="1:17" s="20" customFormat="1" ht="30.75" customHeight="1">
      <c r="A2" s="132">
        <f>COVER!A2</f>
        <v>40166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30"/>
      <c r="Q2" s="46"/>
    </row>
    <row r="3" spans="1:17" s="16" customFormat="1" ht="15" customHeight="1">
      <c r="A3" s="129" t="s">
        <v>132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9"/>
      <c r="Q3" s="47"/>
    </row>
    <row r="4" spans="1:17" s="16" customFormat="1" ht="15" customHeight="1">
      <c r="A4" s="129" t="str">
        <f>COVER!A4</f>
        <v>PRELIMINARY  RESULTS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9"/>
      <c r="Q4" s="47"/>
    </row>
    <row r="5" spans="1:15" ht="12">
      <c r="A5" s="43" t="str">
        <f>COVER!A5</f>
        <v>Coleraine, MN</v>
      </c>
      <c r="B5" s="37"/>
      <c r="C5" s="2"/>
      <c r="D5" s="52"/>
      <c r="E5" s="8"/>
      <c r="F5" s="27"/>
      <c r="G5" s="28"/>
      <c r="H5" s="28"/>
      <c r="I5" s="28"/>
      <c r="J5" s="28"/>
      <c r="K5" s="5"/>
      <c r="L5" s="44"/>
      <c r="M5" s="9"/>
      <c r="N5" s="5"/>
      <c r="O5" s="45" t="str">
        <f>COVER!N5</f>
        <v>Mt. Itasca Biathlon Association</v>
      </c>
    </row>
    <row r="6" ht="12">
      <c r="C6" s="2" t="s">
        <v>139</v>
      </c>
    </row>
    <row r="7" spans="1:19" s="14" customFormat="1" ht="12">
      <c r="A7" s="31" t="s">
        <v>74</v>
      </c>
      <c r="B7" s="31" t="s">
        <v>75</v>
      </c>
      <c r="C7" s="14" t="s">
        <v>66</v>
      </c>
      <c r="D7" s="54" t="s">
        <v>106</v>
      </c>
      <c r="E7" s="32" t="s">
        <v>101</v>
      </c>
      <c r="F7" s="33" t="s">
        <v>67</v>
      </c>
      <c r="G7" s="34" t="s">
        <v>69</v>
      </c>
      <c r="H7" s="34" t="s">
        <v>69</v>
      </c>
      <c r="I7" s="34" t="s">
        <v>70</v>
      </c>
      <c r="J7" s="34" t="s">
        <v>70</v>
      </c>
      <c r="K7" s="31" t="s">
        <v>68</v>
      </c>
      <c r="L7" s="35" t="s">
        <v>71</v>
      </c>
      <c r="M7" s="36" t="s">
        <v>72</v>
      </c>
      <c r="N7" s="31" t="s">
        <v>73</v>
      </c>
      <c r="O7" s="39" t="s">
        <v>99</v>
      </c>
      <c r="P7" s="31" t="s">
        <v>75</v>
      </c>
      <c r="Q7" s="49" t="s">
        <v>100</v>
      </c>
      <c r="S7" s="14" t="s">
        <v>102</v>
      </c>
    </row>
    <row r="8" spans="1:19" ht="12">
      <c r="A8" s="62">
        <v>1</v>
      </c>
      <c r="B8" s="29">
        <v>63</v>
      </c>
      <c r="C8" s="117" t="s">
        <v>44</v>
      </c>
      <c r="D8" s="117" t="s">
        <v>47</v>
      </c>
      <c r="E8" s="81">
        <v>0.497569444444444</v>
      </c>
      <c r="F8" s="85"/>
      <c r="G8" s="29">
        <v>1</v>
      </c>
      <c r="J8" s="19">
        <v>3</v>
      </c>
      <c r="K8" s="4">
        <f>IF(ISBLANK(G8),"",G8+H8+I8+J8)</f>
        <v>4</v>
      </c>
      <c r="L8" s="103">
        <f>IF(Q8&gt;0,Q8-E8,"")</f>
        <v>0.020186342592593054</v>
      </c>
      <c r="M8" s="10">
        <f>IF(Q8&gt;0,L8-L$8,"")</f>
        <v>0</v>
      </c>
      <c r="N8" s="4">
        <f>IF(Q8&gt;0,S8,"")</f>
        <v>50</v>
      </c>
      <c r="O8" s="38">
        <f>IF(Q8&gt;0,2-(L8/((L$8+L$9+L$10)/3)),"")</f>
        <v>1.0747807327768912</v>
      </c>
      <c r="P8" s="4">
        <f>B8</f>
        <v>63</v>
      </c>
      <c r="Q8" s="47">
        <v>0.5177557870370371</v>
      </c>
      <c r="S8" s="4">
        <v>50</v>
      </c>
    </row>
    <row r="9" spans="1:19" ht="12">
      <c r="A9" s="62">
        <v>2</v>
      </c>
      <c r="B9" s="29">
        <v>65</v>
      </c>
      <c r="C9" s="117" t="s">
        <v>57</v>
      </c>
      <c r="D9" s="117" t="s">
        <v>173</v>
      </c>
      <c r="E9" s="81">
        <v>0.498263888888889</v>
      </c>
      <c r="F9" s="85"/>
      <c r="G9" s="29">
        <v>1</v>
      </c>
      <c r="J9" s="19">
        <v>0</v>
      </c>
      <c r="K9" s="4">
        <f>IF(ISBLANK(G9),"",G9+H9+I9+J9)</f>
        <v>1</v>
      </c>
      <c r="L9" s="103">
        <f>IF(Q9&gt;0,Q9-E9,"")</f>
        <v>0.020925925925925737</v>
      </c>
      <c r="M9" s="10">
        <f>IF(Q9&gt;0,L9-L$8,"")</f>
        <v>0.0007395833333326829</v>
      </c>
      <c r="N9" s="4">
        <f>IF(Q9&gt;0,S9,"")</f>
        <v>46</v>
      </c>
      <c r="O9" s="38">
        <f>IF(Q9&gt;0,2-(L9/((L$8+L$9+L$10)/3)),"")</f>
        <v>1.0408827274013372</v>
      </c>
      <c r="P9" s="4">
        <f>B9</f>
        <v>65</v>
      </c>
      <c r="Q9" s="47">
        <v>0.5191898148148147</v>
      </c>
      <c r="S9" s="4">
        <v>46</v>
      </c>
    </row>
    <row r="10" spans="1:19" ht="12">
      <c r="A10" s="62">
        <v>3</v>
      </c>
      <c r="B10" s="29">
        <v>64</v>
      </c>
      <c r="C10" s="117" t="s">
        <v>45</v>
      </c>
      <c r="D10" s="117" t="s">
        <v>46</v>
      </c>
      <c r="E10" s="81">
        <v>0.497916666666667</v>
      </c>
      <c r="F10" s="85"/>
      <c r="G10" s="29">
        <v>3</v>
      </c>
      <c r="J10" s="19">
        <v>5</v>
      </c>
      <c r="K10" s="4">
        <f>IF(ISBLANK(G10),"",G10+H10+I10+J10)</f>
        <v>8</v>
      </c>
      <c r="L10" s="103">
        <f>IF(Q10&gt;0,Q10-E10,"")</f>
        <v>0.024341435185184834</v>
      </c>
      <c r="M10" s="10">
        <f>IF(Q10&gt;0,L10-L$8,"")</f>
        <v>0.00415509259259178</v>
      </c>
      <c r="N10" s="4">
        <f>IF(Q10&gt;0,S10,"")</f>
        <v>43</v>
      </c>
      <c r="O10" s="38">
        <f>IF(Q10&gt;0,2-(L10/((L$8+L$9+L$10)/3)),"")</f>
        <v>0.8843365398217717</v>
      </c>
      <c r="P10" s="4">
        <f>B10</f>
        <v>64</v>
      </c>
      <c r="Q10" s="47">
        <v>0.5222581018518518</v>
      </c>
      <c r="S10" s="4">
        <v>43</v>
      </c>
    </row>
    <row r="11" spans="1:19" ht="12">
      <c r="A11" s="62"/>
      <c r="B11" s="29"/>
      <c r="C11" s="59"/>
      <c r="D11" s="59"/>
      <c r="E11" s="81"/>
      <c r="F11" s="85"/>
      <c r="G11" s="29"/>
      <c r="K11" s="4">
        <f>IF(ISBLANK(G11),"",G11+H11+I11+J11)</f>
      </c>
      <c r="L11" s="26">
        <f>IF(Q11&gt;0,Q11-E11,"")</f>
      </c>
      <c r="M11" s="10">
        <f>IF(Q11&gt;0,L11-L$8,"")</f>
      </c>
      <c r="N11" s="4">
        <f>IF(Q11&gt;0,S11,"")</f>
      </c>
      <c r="O11" s="38">
        <f>IF(Q11&gt;0,2-(L11/((L$8+L$9+L$10)/3)),"")</f>
      </c>
      <c r="P11" s="4">
        <f>B11</f>
        <v>0</v>
      </c>
      <c r="S11" s="4">
        <v>40</v>
      </c>
    </row>
    <row r="12" spans="1:19" ht="12">
      <c r="A12" s="62"/>
      <c r="B12" s="29"/>
      <c r="C12" s="78"/>
      <c r="D12" s="79"/>
      <c r="E12" s="81"/>
      <c r="F12" s="85"/>
      <c r="G12" s="29"/>
      <c r="K12" s="4">
        <f>IF(ISBLANK(G12),"",G12+H12+I12+J12)</f>
      </c>
      <c r="L12" s="26">
        <f>IF(Q12&gt;0,Q12-E12,"")</f>
      </c>
      <c r="M12" s="10">
        <f>IF(Q12&gt;0,L12-L$8,"")</f>
      </c>
      <c r="N12" s="4">
        <f>IF(Q12&gt;0,S12,"")</f>
      </c>
      <c r="O12" s="38">
        <f>IF(Q12&gt;0,2-(L12/((L$8+L$9+L$10)/3)),"")</f>
      </c>
      <c r="P12" s="4">
        <f>B12</f>
        <v>0</v>
      </c>
      <c r="S12" s="4">
        <v>37</v>
      </c>
    </row>
    <row r="13" spans="1:19" ht="12">
      <c r="A13" s="62"/>
      <c r="B13" s="29"/>
      <c r="C13" s="124" t="s">
        <v>63</v>
      </c>
      <c r="D13" s="59"/>
      <c r="E13" s="81"/>
      <c r="F13" s="85"/>
      <c r="G13" s="29"/>
      <c r="K13" s="4">
        <f>IF(ISBLANK(G13),"",G13+H13+I13+J13)</f>
      </c>
      <c r="L13" s="26">
        <f>IF(Q13&gt;0,Q13-E13,"")</f>
      </c>
      <c r="M13" s="10">
        <f>IF(Q13&gt;0,L13-L$8,"")</f>
      </c>
      <c r="N13" s="4">
        <f>IF(Q13&gt;0,S13,"")</f>
      </c>
      <c r="O13" s="38">
        <f>IF(Q13&gt;0,2-(L13/((L$8+L$9+L$10)/3)),"")</f>
      </c>
      <c r="P13" s="4">
        <f>B13</f>
        <v>0</v>
      </c>
      <c r="S13" s="4">
        <v>34</v>
      </c>
    </row>
    <row r="14" spans="1:19" ht="12">
      <c r="A14" s="62"/>
      <c r="B14" s="29"/>
      <c r="C14" s="78"/>
      <c r="D14" s="78"/>
      <c r="E14" s="81"/>
      <c r="K14" s="4">
        <f>IF(ISBLANK(G14),"",G14+H14+I14+J14)</f>
      </c>
      <c r="L14" s="26"/>
      <c r="P14" s="4">
        <f>B14</f>
        <v>0</v>
      </c>
      <c r="S14" s="4">
        <v>32</v>
      </c>
    </row>
    <row r="15" spans="1:19" ht="12">
      <c r="A15" s="62"/>
      <c r="B15" s="4"/>
      <c r="C15" s="40"/>
      <c r="D15" s="55"/>
      <c r="E15" s="81"/>
      <c r="L15" s="26">
        <f>IF(Q15&gt;0,Q15-E15,"")</f>
      </c>
      <c r="M15" s="10">
        <f>IF(Q15&gt;0,L15-L$8,"")</f>
      </c>
      <c r="N15" s="4">
        <f>IF(Q15&gt;0,S15,"")</f>
      </c>
      <c r="O15" s="38">
        <f>IF(Q15&gt;0,2-(L15/((L$8+L$9+L$10)/3)),"")</f>
      </c>
      <c r="P15" s="4">
        <f aca="true" t="shared" si="0" ref="P15:P27">B15</f>
        <v>0</v>
      </c>
      <c r="S15" s="4">
        <v>30</v>
      </c>
    </row>
    <row r="16" spans="1:19" ht="12">
      <c r="A16" s="62"/>
      <c r="B16" s="4"/>
      <c r="C16" s="40"/>
      <c r="D16" s="55"/>
      <c r="E16" s="81"/>
      <c r="L16" s="26">
        <f>IF(Q16&gt;0,Q16-E16,"")</f>
      </c>
      <c r="M16" s="10">
        <f>IF(Q16&gt;0,L16-L$8,"")</f>
      </c>
      <c r="N16" s="4">
        <f>IF(Q16&gt;0,S16,"")</f>
      </c>
      <c r="O16" s="38">
        <f>IF(Q16&gt;0,2-(L16/((L$8+L$9+L$10)/3)),"")</f>
      </c>
      <c r="P16" s="4">
        <f t="shared" si="0"/>
        <v>0</v>
      </c>
      <c r="S16" s="4">
        <v>28</v>
      </c>
    </row>
    <row r="17" spans="1:19" ht="12">
      <c r="A17" s="62"/>
      <c r="B17" s="4"/>
      <c r="C17" s="40"/>
      <c r="D17" s="55"/>
      <c r="E17" s="81"/>
      <c r="L17" s="26">
        <f>IF(Q17&gt;0,Q17-E17,"")</f>
      </c>
      <c r="M17" s="10">
        <f>IF(Q17&gt;0,L17-L$8,"")</f>
      </c>
      <c r="N17" s="4">
        <f>IF(Q17&gt;0,S17,"")</f>
      </c>
      <c r="O17" s="38">
        <f>IF(Q17&gt;0,2-(L17/((L$8+L$9+L$10)/3)),"")</f>
      </c>
      <c r="P17" s="4">
        <f t="shared" si="0"/>
        <v>0</v>
      </c>
      <c r="S17" s="4">
        <v>26</v>
      </c>
    </row>
    <row r="18" spans="1:19" ht="12">
      <c r="A18" s="62"/>
      <c r="B18" s="4"/>
      <c r="C18" s="40"/>
      <c r="D18" s="55"/>
      <c r="E18" s="81"/>
      <c r="L18" s="25">
        <f aca="true" t="shared" si="1" ref="L18:L27">IF(Q18&gt;0,Q18-E17,"")</f>
      </c>
      <c r="M18" s="10">
        <f aca="true" t="shared" si="2" ref="M18:M27">IF(Q18&gt;0,L18-L$8,"")</f>
      </c>
      <c r="N18" s="4">
        <f aca="true" t="shared" si="3" ref="N18:N27">IF(Q18&gt;0,S18,"")</f>
      </c>
      <c r="O18" s="38">
        <f aca="true" t="shared" si="4" ref="O18:O27">IF(Q18&gt;0,2-(L18/((L$8+L$9+L$10)/3)),"")</f>
      </c>
      <c r="P18" s="4">
        <f t="shared" si="0"/>
        <v>0</v>
      </c>
      <c r="S18" s="4">
        <v>24</v>
      </c>
    </row>
    <row r="19" spans="1:19" ht="12">
      <c r="A19" s="62"/>
      <c r="B19" s="4"/>
      <c r="C19" s="40"/>
      <c r="D19" s="55"/>
      <c r="E19" s="81"/>
      <c r="L19" s="25">
        <f t="shared" si="1"/>
      </c>
      <c r="M19" s="10">
        <f t="shared" si="2"/>
      </c>
      <c r="N19" s="4">
        <f t="shared" si="3"/>
      </c>
      <c r="O19" s="38">
        <f t="shared" si="4"/>
      </c>
      <c r="P19" s="4">
        <f t="shared" si="0"/>
        <v>0</v>
      </c>
      <c r="S19" s="4">
        <v>22</v>
      </c>
    </row>
    <row r="20" spans="1:19" ht="12">
      <c r="A20" s="62"/>
      <c r="B20" s="4"/>
      <c r="C20" s="40"/>
      <c r="D20" s="55"/>
      <c r="E20" s="81"/>
      <c r="L20" s="25">
        <f t="shared" si="1"/>
      </c>
      <c r="M20" s="10">
        <f t="shared" si="2"/>
      </c>
      <c r="N20" s="4">
        <f t="shared" si="3"/>
      </c>
      <c r="O20" s="38">
        <f t="shared" si="4"/>
      </c>
      <c r="P20" s="4">
        <f t="shared" si="0"/>
        <v>0</v>
      </c>
      <c r="S20" s="4">
        <v>20</v>
      </c>
    </row>
    <row r="21" spans="1:19" ht="12">
      <c r="A21" s="62"/>
      <c r="B21" s="4"/>
      <c r="C21" s="40"/>
      <c r="D21" s="55"/>
      <c r="E21" s="81"/>
      <c r="L21" s="25">
        <f t="shared" si="1"/>
      </c>
      <c r="M21" s="10">
        <f t="shared" si="2"/>
      </c>
      <c r="N21" s="4">
        <f t="shared" si="3"/>
      </c>
      <c r="O21" s="38">
        <f t="shared" si="4"/>
      </c>
      <c r="P21" s="4">
        <f t="shared" si="0"/>
        <v>0</v>
      </c>
      <c r="S21" s="4">
        <v>18</v>
      </c>
    </row>
    <row r="22" spans="1:19" ht="12">
      <c r="A22" s="62"/>
      <c r="B22" s="4"/>
      <c r="C22" s="40"/>
      <c r="D22" s="55"/>
      <c r="E22" s="81"/>
      <c r="L22" s="25">
        <f t="shared" si="1"/>
      </c>
      <c r="M22" s="10">
        <f t="shared" si="2"/>
      </c>
      <c r="N22" s="4">
        <f t="shared" si="3"/>
      </c>
      <c r="O22" s="38">
        <f t="shared" si="4"/>
      </c>
      <c r="P22" s="4">
        <f t="shared" si="0"/>
        <v>0</v>
      </c>
      <c r="S22" s="4">
        <v>16</v>
      </c>
    </row>
    <row r="23" spans="1:19" ht="12">
      <c r="A23" s="62"/>
      <c r="B23" s="4"/>
      <c r="C23" s="40"/>
      <c r="D23" s="55"/>
      <c r="E23" s="81"/>
      <c r="L23" s="25">
        <f t="shared" si="1"/>
      </c>
      <c r="M23" s="10">
        <f t="shared" si="2"/>
      </c>
      <c r="N23" s="4">
        <f t="shared" si="3"/>
      </c>
      <c r="O23" s="38">
        <f t="shared" si="4"/>
      </c>
      <c r="P23" s="4">
        <f t="shared" si="0"/>
        <v>0</v>
      </c>
      <c r="S23" s="4">
        <v>15</v>
      </c>
    </row>
    <row r="24" spans="1:19" ht="12">
      <c r="A24" s="62"/>
      <c r="B24" s="4"/>
      <c r="C24" s="40"/>
      <c r="D24" s="55"/>
      <c r="E24" s="81"/>
      <c r="L24" s="25">
        <f t="shared" si="1"/>
      </c>
      <c r="M24" s="10">
        <f t="shared" si="2"/>
      </c>
      <c r="N24" s="4">
        <f t="shared" si="3"/>
      </c>
      <c r="O24" s="38">
        <f t="shared" si="4"/>
      </c>
      <c r="P24" s="4">
        <f t="shared" si="0"/>
        <v>0</v>
      </c>
      <c r="S24" s="4">
        <v>14</v>
      </c>
    </row>
    <row r="25" spans="1:19" ht="12">
      <c r="A25" s="62"/>
      <c r="B25" s="4"/>
      <c r="C25" s="40"/>
      <c r="D25" s="55"/>
      <c r="E25" s="81"/>
      <c r="L25" s="25">
        <f t="shared" si="1"/>
      </c>
      <c r="M25" s="10">
        <f t="shared" si="2"/>
      </c>
      <c r="N25" s="4">
        <f t="shared" si="3"/>
      </c>
      <c r="O25" s="38">
        <f t="shared" si="4"/>
      </c>
      <c r="P25" s="4">
        <f t="shared" si="0"/>
        <v>0</v>
      </c>
      <c r="S25" s="4">
        <v>13</v>
      </c>
    </row>
    <row r="26" spans="1:19" ht="12">
      <c r="A26" s="62"/>
      <c r="B26" s="4"/>
      <c r="C26" s="40"/>
      <c r="D26" s="55"/>
      <c r="E26" s="81"/>
      <c r="L26" s="25">
        <f t="shared" si="1"/>
      </c>
      <c r="M26" s="10">
        <f t="shared" si="2"/>
      </c>
      <c r="N26" s="4">
        <f t="shared" si="3"/>
      </c>
      <c r="O26" s="38">
        <f t="shared" si="4"/>
      </c>
      <c r="P26" s="4">
        <f t="shared" si="0"/>
        <v>0</v>
      </c>
      <c r="S26" s="4">
        <v>12</v>
      </c>
    </row>
    <row r="27" spans="1:19" ht="12">
      <c r="A27" s="62"/>
      <c r="B27" s="4"/>
      <c r="C27" s="40"/>
      <c r="D27" s="55"/>
      <c r="L27" s="25">
        <f t="shared" si="1"/>
      </c>
      <c r="M27" s="10">
        <f t="shared" si="2"/>
      </c>
      <c r="N27" s="4">
        <f t="shared" si="3"/>
      </c>
      <c r="O27" s="38">
        <f t="shared" si="4"/>
      </c>
      <c r="P27" s="4">
        <f t="shared" si="0"/>
        <v>0</v>
      </c>
      <c r="S27" s="4">
        <v>11</v>
      </c>
    </row>
    <row r="28" spans="2:22" ht="12">
      <c r="B28" s="4"/>
      <c r="C28" s="40"/>
      <c r="D28" s="55"/>
      <c r="S28" s="4">
        <v>10</v>
      </c>
      <c r="V28" t="s">
        <v>109</v>
      </c>
    </row>
    <row r="29" spans="2:19" ht="12">
      <c r="B29" s="4"/>
      <c r="C29" s="40"/>
      <c r="D29" s="55"/>
      <c r="S29" s="4">
        <v>9</v>
      </c>
    </row>
    <row r="30" spans="2:19" ht="12">
      <c r="B30" s="4"/>
      <c r="C30" s="40"/>
      <c r="D30" s="55"/>
      <c r="S30" s="4">
        <v>8</v>
      </c>
    </row>
    <row r="31" spans="2:19" ht="12">
      <c r="B31" s="4"/>
      <c r="C31" s="40"/>
      <c r="D31" s="55"/>
      <c r="S31" s="4">
        <v>7</v>
      </c>
    </row>
    <row r="32" spans="2:19" ht="12">
      <c r="B32" s="4"/>
      <c r="C32" s="40"/>
      <c r="D32" s="55"/>
      <c r="S32" s="4">
        <v>6</v>
      </c>
    </row>
    <row r="33" spans="2:19" ht="12">
      <c r="B33" s="4"/>
      <c r="C33" s="40"/>
      <c r="D33" s="55"/>
      <c r="S33" s="4">
        <v>5</v>
      </c>
    </row>
    <row r="34" spans="2:19" ht="12">
      <c r="B34" s="4"/>
      <c r="C34" s="40"/>
      <c r="D34" s="55"/>
      <c r="S34" s="4">
        <v>4</v>
      </c>
    </row>
    <row r="35" spans="2:19" ht="12">
      <c r="B35" s="4"/>
      <c r="C35" s="40"/>
      <c r="D35" s="55"/>
      <c r="S35" s="4">
        <v>3</v>
      </c>
    </row>
    <row r="36" spans="2:19" ht="12">
      <c r="B36" s="4"/>
      <c r="C36" s="40"/>
      <c r="D36" s="55"/>
      <c r="S36" s="4">
        <v>2</v>
      </c>
    </row>
    <row r="37" spans="2:19" ht="12">
      <c r="B37" s="4"/>
      <c r="C37" s="40"/>
      <c r="D37" s="55"/>
      <c r="S37" s="4">
        <v>1</v>
      </c>
    </row>
    <row r="38" spans="2:4" ht="12">
      <c r="B38" s="4"/>
      <c r="C38" s="40"/>
      <c r="D38" s="55"/>
    </row>
    <row r="39" spans="2:4" ht="12">
      <c r="B39" s="4"/>
      <c r="C39" s="40"/>
      <c r="D39" s="55"/>
    </row>
    <row r="40" spans="2:4" ht="12">
      <c r="B40" s="4"/>
      <c r="C40" s="40"/>
      <c r="D40" s="55"/>
    </row>
    <row r="41" spans="2:4" ht="12">
      <c r="B41" s="4"/>
      <c r="C41" s="40"/>
      <c r="D41" s="55"/>
    </row>
    <row r="42" spans="2:4" ht="12">
      <c r="B42" s="4"/>
      <c r="C42" s="40"/>
      <c r="D42" s="55"/>
    </row>
    <row r="43" spans="2:3" ht="12">
      <c r="B43" s="4"/>
      <c r="C43" s="40"/>
    </row>
    <row r="44" spans="2:3" ht="12">
      <c r="B44" s="4"/>
      <c r="C44" s="40"/>
    </row>
    <row r="45" spans="2:3" ht="12">
      <c r="B45" s="4"/>
      <c r="C45" s="40"/>
    </row>
    <row r="46" spans="2:3" ht="12">
      <c r="B46" s="4"/>
      <c r="C46" s="40"/>
    </row>
    <row r="47" spans="2:3" ht="12">
      <c r="B47" s="4"/>
      <c r="C47" s="40"/>
    </row>
    <row r="48" spans="2:3" ht="12">
      <c r="B48" s="4"/>
      <c r="C48" s="40"/>
    </row>
    <row r="49" spans="2:3" ht="12">
      <c r="B49" s="4"/>
      <c r="C49" s="40"/>
    </row>
    <row r="50" ht="15">
      <c r="C50" s="1"/>
    </row>
    <row r="51" ht="15">
      <c r="C51" s="1"/>
    </row>
    <row r="52" ht="15">
      <c r="C52" s="1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  <row r="58" ht="15">
      <c r="C58" s="1"/>
    </row>
    <row r="59" ht="15">
      <c r="C59" s="1"/>
    </row>
    <row r="60" ht="15">
      <c r="C60" s="1"/>
    </row>
    <row r="61" ht="15">
      <c r="C61" s="1"/>
    </row>
    <row r="62" ht="15">
      <c r="C62" s="1"/>
    </row>
    <row r="63" ht="15">
      <c r="C63" s="1"/>
    </row>
    <row r="64" ht="15">
      <c r="C64" s="1"/>
    </row>
    <row r="65" ht="15">
      <c r="C65" s="1"/>
    </row>
    <row r="66" ht="15">
      <c r="C66" s="1"/>
    </row>
    <row r="67" ht="15">
      <c r="C67" s="1"/>
    </row>
    <row r="68" ht="15">
      <c r="C68" s="1"/>
    </row>
    <row r="69" ht="15">
      <c r="C69" s="1"/>
    </row>
    <row r="70" ht="15">
      <c r="C70" s="1"/>
    </row>
    <row r="71" ht="15">
      <c r="C71" s="1"/>
    </row>
    <row r="72" ht="15">
      <c r="C72" s="1"/>
    </row>
    <row r="73" ht="15">
      <c r="C73" s="1"/>
    </row>
    <row r="74" ht="15">
      <c r="C74" s="1"/>
    </row>
    <row r="75" ht="15">
      <c r="C75" s="1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88"/>
  <headerFooter alignWithMargins="0">
    <oddFooter>&amp;L&amp;F &amp;A&amp;CAs of: &amp;T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50"/>
  <sheetViews>
    <sheetView tabSelected="1" zoomScalePageLayoutView="0" workbookViewId="0" topLeftCell="A1">
      <selection activeCell="G11" sqref="G11"/>
    </sheetView>
  </sheetViews>
  <sheetFormatPr defaultColWidth="11.421875" defaultRowHeight="12.75"/>
  <cols>
    <col min="1" max="2" width="4.7109375" style="4" customWidth="1"/>
    <col min="3" max="3" width="19.421875" style="0" customWidth="1"/>
    <col min="4" max="4" width="24.28125" style="53" customWidth="1"/>
    <col min="5" max="5" width="8.140625" style="7" bestFit="1" customWidth="1"/>
    <col min="6" max="6" width="0.13671875" style="26" customWidth="1"/>
    <col min="7" max="7" width="2.28125" style="0" bestFit="1" customWidth="1"/>
    <col min="8" max="9" width="2.28125" style="0" hidden="1" customWidth="1"/>
    <col min="10" max="10" width="2.28125" style="0" customWidth="1"/>
    <col min="11" max="11" width="3.7109375" style="4" customWidth="1"/>
    <col min="12" max="12" width="8.7109375" style="25" bestFit="1" customWidth="1"/>
    <col min="13" max="13" width="14.140625" style="10" customWidth="1"/>
    <col min="14" max="14" width="6.421875" style="4" customWidth="1"/>
    <col min="15" max="15" width="8.421875" style="38" bestFit="1" customWidth="1"/>
    <col min="16" max="16" width="9.140625" style="4" customWidth="1"/>
    <col min="17" max="17" width="9.7109375" style="47" bestFit="1" customWidth="1"/>
    <col min="18" max="16384" width="8.8515625" style="0" customWidth="1"/>
  </cols>
  <sheetData>
    <row r="1" spans="1:17" s="20" customFormat="1" ht="30" customHeight="1">
      <c r="A1" s="134" t="str">
        <f>COVER!A1</f>
        <v>US Biathlon World Team Trials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30"/>
      <c r="Q1" s="46"/>
    </row>
    <row r="2" spans="1:17" s="20" customFormat="1" ht="30.75" customHeight="1">
      <c r="A2" s="125">
        <f>COVER!A2</f>
        <v>40166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30"/>
      <c r="Q2" s="46"/>
    </row>
    <row r="3" spans="1:17" s="16" customFormat="1" ht="15" customHeight="1">
      <c r="A3" s="135" t="s">
        <v>62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9"/>
      <c r="Q3" s="47"/>
    </row>
    <row r="4" spans="1:17" s="16" customFormat="1" ht="15" customHeight="1">
      <c r="A4" s="129" t="str">
        <f>COVER!A4</f>
        <v>PRELIMINARY  RESULTS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9"/>
      <c r="Q4" s="47"/>
    </row>
    <row r="5" spans="1:15" ht="12">
      <c r="A5" s="43" t="str">
        <f>COVER!A5</f>
        <v>Coleraine, MN</v>
      </c>
      <c r="B5" s="5"/>
      <c r="C5" s="2"/>
      <c r="D5" s="52"/>
      <c r="E5" s="8"/>
      <c r="F5" s="27"/>
      <c r="G5" s="2"/>
      <c r="H5" s="2"/>
      <c r="I5" s="2"/>
      <c r="J5" s="2"/>
      <c r="K5" s="5"/>
      <c r="L5" s="24"/>
      <c r="M5" s="9"/>
      <c r="N5" s="5"/>
      <c r="O5" s="45" t="str">
        <f>COVER!N5</f>
        <v>Mt. Itasca Biathlon Association</v>
      </c>
    </row>
    <row r="6" ht="12">
      <c r="C6" s="2"/>
    </row>
    <row r="7" spans="1:19" s="14" customFormat="1" ht="12">
      <c r="A7" s="31" t="s">
        <v>74</v>
      </c>
      <c r="B7" s="31" t="s">
        <v>75</v>
      </c>
      <c r="C7" s="14" t="s">
        <v>66</v>
      </c>
      <c r="D7" s="54" t="s">
        <v>106</v>
      </c>
      <c r="E7" s="32" t="s">
        <v>101</v>
      </c>
      <c r="F7" s="33" t="s">
        <v>67</v>
      </c>
      <c r="G7" s="31" t="s">
        <v>69</v>
      </c>
      <c r="H7" s="31" t="s">
        <v>69</v>
      </c>
      <c r="I7" s="31" t="s">
        <v>70</v>
      </c>
      <c r="J7" s="31" t="s">
        <v>70</v>
      </c>
      <c r="K7" s="31" t="s">
        <v>68</v>
      </c>
      <c r="L7" s="104" t="s">
        <v>71</v>
      </c>
      <c r="M7" s="36" t="s">
        <v>72</v>
      </c>
      <c r="N7" s="31" t="s">
        <v>73</v>
      </c>
      <c r="O7" s="39" t="s">
        <v>99</v>
      </c>
      <c r="P7" s="31" t="s">
        <v>75</v>
      </c>
      <c r="Q7" s="49" t="s">
        <v>100</v>
      </c>
      <c r="S7" s="14" t="s">
        <v>102</v>
      </c>
    </row>
    <row r="8" spans="1:19" ht="12">
      <c r="A8" s="62">
        <v>1</v>
      </c>
      <c r="B8" s="29">
        <v>67</v>
      </c>
      <c r="C8" s="59" t="s">
        <v>53</v>
      </c>
      <c r="D8" s="122" t="s">
        <v>54</v>
      </c>
      <c r="E8" s="81">
        <v>0.498958333333333</v>
      </c>
      <c r="G8">
        <v>0</v>
      </c>
      <c r="J8">
        <v>3</v>
      </c>
      <c r="K8" s="4">
        <f>IF(ISBLANK(G8),"",G8+H8+I8+J8)</f>
        <v>3</v>
      </c>
      <c r="L8" s="103">
        <f>IF(Q8&gt;0,Q8-E8,"")</f>
        <v>0.017434027777778083</v>
      </c>
      <c r="M8" s="10">
        <f>IF(Q8&gt;0,L8-L$8,"")</f>
        <v>0</v>
      </c>
      <c r="N8" s="4">
        <f>IF(Q8&gt;0,S8,"")</f>
        <v>50</v>
      </c>
      <c r="O8" s="38">
        <f>IF(Q8&gt;0,2-(L8/((L$8+L$9+L$10)/3)),"")</f>
        <v>1.117298902215086</v>
      </c>
      <c r="P8" s="4">
        <f>B8</f>
        <v>67</v>
      </c>
      <c r="Q8" s="47">
        <v>0.5163923611111111</v>
      </c>
      <c r="S8" s="4">
        <v>50</v>
      </c>
    </row>
    <row r="9" spans="1:19" ht="12">
      <c r="A9" s="62">
        <v>2</v>
      </c>
      <c r="B9" s="29">
        <v>66</v>
      </c>
      <c r="C9" s="121" t="s">
        <v>55</v>
      </c>
      <c r="D9" s="121" t="s">
        <v>25</v>
      </c>
      <c r="E9" s="81">
        <v>0.498611111111111</v>
      </c>
      <c r="G9">
        <v>4</v>
      </c>
      <c r="J9">
        <v>1</v>
      </c>
      <c r="K9" s="4">
        <f>IF(ISBLANK(G9),"",G9+H9+I9+J9)</f>
        <v>5</v>
      </c>
      <c r="L9" s="103">
        <f>IF(Q9&gt;0,Q9-E9,"")</f>
        <v>0.01751041666666675</v>
      </c>
      <c r="M9" s="10">
        <f>IF(Q9&gt;0,L9-L$8,"")</f>
        <v>7.638888888866768E-05</v>
      </c>
      <c r="N9" s="4">
        <f>IF(Q9&gt;0,S9,"")</f>
        <v>46</v>
      </c>
      <c r="O9" s="38">
        <f>IF(Q9&gt;0,2-(L9/((L$8+L$9+L$10)/3)),"")</f>
        <v>1.113431261475948</v>
      </c>
      <c r="P9" s="4">
        <f>B9</f>
        <v>66</v>
      </c>
      <c r="Q9" s="47">
        <v>0.5161215277777778</v>
      </c>
      <c r="S9" s="4">
        <v>46</v>
      </c>
    </row>
    <row r="10" spans="1:19" ht="12">
      <c r="A10" s="62">
        <v>3</v>
      </c>
      <c r="B10" s="29">
        <v>68</v>
      </c>
      <c r="C10" s="121" t="s">
        <v>56</v>
      </c>
      <c r="D10" s="121" t="s">
        <v>25</v>
      </c>
      <c r="E10" s="81">
        <v>0.499305555555556</v>
      </c>
      <c r="G10">
        <v>3</v>
      </c>
      <c r="J10">
        <v>4</v>
      </c>
      <c r="K10" s="4">
        <f>IF(ISBLANK(G10),"",G10+H10+I10+J10)</f>
        <v>7</v>
      </c>
      <c r="L10" s="103">
        <f>IF(Q10&gt;0,Q10-E10,"")</f>
        <v>0.024307870370369855</v>
      </c>
      <c r="M10" s="10">
        <f>IF(Q10&gt;0,L10-L$8,"")</f>
        <v>0.006873842592591772</v>
      </c>
      <c r="N10" s="4">
        <f>IF(Q10&gt;0,S10,"")</f>
        <v>43</v>
      </c>
      <c r="O10" s="38">
        <f>IF(Q10&gt;0,2-(L10/((L$8+L$9+L$10)/3)),"")</f>
        <v>0.7692698363089658</v>
      </c>
      <c r="P10" s="4">
        <f>B10</f>
        <v>68</v>
      </c>
      <c r="Q10" s="47">
        <v>0.5236134259259259</v>
      </c>
      <c r="S10" s="4">
        <v>43</v>
      </c>
    </row>
    <row r="11" spans="1:19" ht="12">
      <c r="A11" s="62"/>
      <c r="B11" s="29"/>
      <c r="C11" s="59"/>
      <c r="D11" s="78"/>
      <c r="E11" s="81"/>
      <c r="K11" s="4">
        <f aca="true" t="shared" si="0" ref="K11:K19">IF(ISBLANK(G11),"",G11+H11+I11+J11)</f>
      </c>
      <c r="L11" s="85">
        <f aca="true" t="shared" si="1" ref="L11:L27">IF(Q11&gt;0,Q11-E11,"")</f>
      </c>
      <c r="M11" s="10">
        <f aca="true" t="shared" si="2" ref="M11:M27">IF(Q11&gt;0,L11-L$8,"")</f>
      </c>
      <c r="N11" s="4">
        <f aca="true" t="shared" si="3" ref="N11:N27">IF(Q11&gt;0,S11,"")</f>
      </c>
      <c r="O11" s="38">
        <f aca="true" t="shared" si="4" ref="O11:O27">IF(Q11&gt;0,2-(L11/((L$8+L$9+L$10)/3)),"")</f>
      </c>
      <c r="P11" s="4">
        <f aca="true" t="shared" si="5" ref="P11:P27">B11</f>
        <v>0</v>
      </c>
      <c r="S11" s="4">
        <v>40</v>
      </c>
    </row>
    <row r="12" spans="1:19" ht="12">
      <c r="A12" s="62"/>
      <c r="B12" s="29"/>
      <c r="C12" s="59"/>
      <c r="D12" s="59"/>
      <c r="E12" s="81"/>
      <c r="K12" s="4">
        <f t="shared" si="0"/>
      </c>
      <c r="L12" s="85">
        <f t="shared" si="1"/>
      </c>
      <c r="M12" s="10">
        <f t="shared" si="2"/>
      </c>
      <c r="N12" s="4">
        <f t="shared" si="3"/>
      </c>
      <c r="O12" s="38">
        <f t="shared" si="4"/>
      </c>
      <c r="P12" s="4">
        <f t="shared" si="5"/>
        <v>0</v>
      </c>
      <c r="S12" s="4">
        <v>37</v>
      </c>
    </row>
    <row r="13" spans="1:19" ht="12">
      <c r="A13" s="62"/>
      <c r="B13" s="29"/>
      <c r="C13" s="78"/>
      <c r="D13" s="78"/>
      <c r="E13" s="81"/>
      <c r="K13" s="4">
        <f t="shared" si="0"/>
      </c>
      <c r="L13" s="85">
        <f t="shared" si="1"/>
      </c>
      <c r="M13" s="10">
        <f t="shared" si="2"/>
      </c>
      <c r="N13" s="4">
        <f t="shared" si="3"/>
      </c>
      <c r="O13" s="38">
        <f t="shared" si="4"/>
      </c>
      <c r="P13" s="4">
        <f t="shared" si="5"/>
        <v>0</v>
      </c>
      <c r="S13" s="4">
        <v>34</v>
      </c>
    </row>
    <row r="14" spans="1:19" ht="12">
      <c r="A14" s="62"/>
      <c r="B14" s="29"/>
      <c r="C14" s="59"/>
      <c r="D14" s="59"/>
      <c r="E14" s="81"/>
      <c r="K14" s="4">
        <f t="shared" si="0"/>
      </c>
      <c r="L14" s="85">
        <f t="shared" si="1"/>
      </c>
      <c r="M14" s="10">
        <f t="shared" si="2"/>
      </c>
      <c r="N14" s="4">
        <f t="shared" si="3"/>
      </c>
      <c r="O14" s="38">
        <f t="shared" si="4"/>
      </c>
      <c r="P14" s="4">
        <f t="shared" si="5"/>
        <v>0</v>
      </c>
      <c r="S14" s="4">
        <v>32</v>
      </c>
    </row>
    <row r="15" spans="1:19" ht="12">
      <c r="A15" s="62"/>
      <c r="B15" s="29"/>
      <c r="C15" s="78"/>
      <c r="D15" s="78"/>
      <c r="E15" s="81"/>
      <c r="K15" s="4">
        <f t="shared" si="0"/>
      </c>
      <c r="L15" s="85">
        <f t="shared" si="1"/>
      </c>
      <c r="M15" s="10">
        <f t="shared" si="2"/>
      </c>
      <c r="N15" s="4">
        <f t="shared" si="3"/>
      </c>
      <c r="O15" s="38">
        <f t="shared" si="4"/>
      </c>
      <c r="P15" s="4">
        <f t="shared" si="5"/>
        <v>0</v>
      </c>
      <c r="S15" s="4">
        <v>30</v>
      </c>
    </row>
    <row r="16" spans="1:19" ht="12">
      <c r="A16" s="62"/>
      <c r="B16" s="29"/>
      <c r="C16" s="78"/>
      <c r="D16" s="78"/>
      <c r="E16" s="81"/>
      <c r="K16" s="4">
        <f t="shared" si="0"/>
      </c>
      <c r="L16" s="85">
        <f t="shared" si="1"/>
      </c>
      <c r="M16" s="10">
        <f t="shared" si="2"/>
      </c>
      <c r="N16" s="4">
        <f t="shared" si="3"/>
      </c>
      <c r="O16" s="38">
        <f t="shared" si="4"/>
      </c>
      <c r="P16" s="4">
        <f t="shared" si="5"/>
        <v>0</v>
      </c>
      <c r="S16" s="4">
        <v>28</v>
      </c>
    </row>
    <row r="17" spans="1:19" ht="12">
      <c r="A17" s="62"/>
      <c r="B17" s="29"/>
      <c r="C17" s="78"/>
      <c r="D17" s="78"/>
      <c r="E17" s="81"/>
      <c r="K17" s="4">
        <f t="shared" si="0"/>
      </c>
      <c r="L17" s="85">
        <f t="shared" si="1"/>
      </c>
      <c r="M17" s="10">
        <f t="shared" si="2"/>
      </c>
      <c r="N17" s="4">
        <f t="shared" si="3"/>
      </c>
      <c r="O17" s="38">
        <f t="shared" si="4"/>
      </c>
      <c r="P17" s="4">
        <f t="shared" si="5"/>
        <v>0</v>
      </c>
      <c r="S17" s="4">
        <v>26</v>
      </c>
    </row>
    <row r="18" spans="1:19" ht="12">
      <c r="A18" s="62"/>
      <c r="B18" s="29"/>
      <c r="C18" s="78"/>
      <c r="D18" s="78"/>
      <c r="E18" s="81"/>
      <c r="K18" s="4">
        <f t="shared" si="0"/>
      </c>
      <c r="L18" s="85">
        <f t="shared" si="1"/>
      </c>
      <c r="M18" s="10">
        <f t="shared" si="2"/>
      </c>
      <c r="N18" s="4">
        <f t="shared" si="3"/>
      </c>
      <c r="O18" s="38">
        <f t="shared" si="4"/>
      </c>
      <c r="P18" s="4">
        <f t="shared" si="5"/>
        <v>0</v>
      </c>
      <c r="S18" s="4">
        <v>24</v>
      </c>
    </row>
    <row r="19" spans="1:19" ht="12">
      <c r="A19" s="62"/>
      <c r="B19" s="29"/>
      <c r="C19" s="59"/>
      <c r="D19" s="59"/>
      <c r="E19" s="81"/>
      <c r="K19" s="4">
        <f t="shared" si="0"/>
      </c>
      <c r="L19" s="85">
        <f t="shared" si="1"/>
      </c>
      <c r="M19" s="10">
        <f t="shared" si="2"/>
      </c>
      <c r="N19" s="4">
        <f t="shared" si="3"/>
      </c>
      <c r="O19" s="38">
        <f t="shared" si="4"/>
      </c>
      <c r="P19" s="4">
        <f t="shared" si="5"/>
        <v>0</v>
      </c>
      <c r="S19" s="4">
        <v>22</v>
      </c>
    </row>
    <row r="20" spans="1:19" ht="12">
      <c r="A20" s="62"/>
      <c r="C20" s="40"/>
      <c r="D20" s="55"/>
      <c r="E20" s="81"/>
      <c r="L20" s="25">
        <f t="shared" si="1"/>
      </c>
      <c r="M20" s="10">
        <f t="shared" si="2"/>
      </c>
      <c r="N20" s="4">
        <f t="shared" si="3"/>
      </c>
      <c r="O20" s="38">
        <f t="shared" si="4"/>
      </c>
      <c r="P20" s="4">
        <f t="shared" si="5"/>
        <v>0</v>
      </c>
      <c r="S20" s="4">
        <v>20</v>
      </c>
    </row>
    <row r="21" spans="1:19" ht="12">
      <c r="A21" s="62"/>
      <c r="C21" s="40"/>
      <c r="D21" s="55"/>
      <c r="E21" s="81"/>
      <c r="L21" s="25">
        <f t="shared" si="1"/>
      </c>
      <c r="M21" s="10">
        <f t="shared" si="2"/>
      </c>
      <c r="N21" s="4">
        <f t="shared" si="3"/>
      </c>
      <c r="O21" s="38">
        <f t="shared" si="4"/>
      </c>
      <c r="P21" s="4">
        <f t="shared" si="5"/>
        <v>0</v>
      </c>
      <c r="S21" s="4">
        <v>18</v>
      </c>
    </row>
    <row r="22" spans="1:19" ht="12">
      <c r="A22" s="62"/>
      <c r="D22" s="55"/>
      <c r="E22" s="81"/>
      <c r="L22" s="25">
        <f t="shared" si="1"/>
      </c>
      <c r="M22" s="10">
        <f t="shared" si="2"/>
      </c>
      <c r="N22" s="4">
        <f t="shared" si="3"/>
      </c>
      <c r="O22" s="38">
        <f t="shared" si="4"/>
      </c>
      <c r="P22" s="4">
        <f t="shared" si="5"/>
        <v>0</v>
      </c>
      <c r="S22" s="4">
        <v>16</v>
      </c>
    </row>
    <row r="23" spans="1:19" ht="12">
      <c r="A23" s="62"/>
      <c r="C23" s="40"/>
      <c r="D23" s="55"/>
      <c r="E23" s="81"/>
      <c r="L23" s="25">
        <f t="shared" si="1"/>
      </c>
      <c r="M23" s="10">
        <f t="shared" si="2"/>
      </c>
      <c r="N23" s="4">
        <f t="shared" si="3"/>
      </c>
      <c r="O23" s="38">
        <f t="shared" si="4"/>
      </c>
      <c r="P23" s="4">
        <f t="shared" si="5"/>
        <v>0</v>
      </c>
      <c r="S23" s="4">
        <v>15</v>
      </c>
    </row>
    <row r="24" spans="1:19" ht="12">
      <c r="A24" s="62"/>
      <c r="C24" s="40"/>
      <c r="D24" s="55"/>
      <c r="E24" s="81"/>
      <c r="L24" s="25">
        <f t="shared" si="1"/>
      </c>
      <c r="M24" s="10">
        <f t="shared" si="2"/>
      </c>
      <c r="N24" s="4">
        <f t="shared" si="3"/>
      </c>
      <c r="O24" s="38">
        <f t="shared" si="4"/>
      </c>
      <c r="P24" s="4">
        <f t="shared" si="5"/>
        <v>0</v>
      </c>
      <c r="S24" s="4">
        <v>14</v>
      </c>
    </row>
    <row r="25" spans="1:19" ht="12">
      <c r="A25" s="62"/>
      <c r="C25" s="40"/>
      <c r="D25" s="55"/>
      <c r="E25" s="81"/>
      <c r="L25" s="25">
        <f t="shared" si="1"/>
      </c>
      <c r="M25" s="10">
        <f t="shared" si="2"/>
      </c>
      <c r="N25" s="4">
        <f t="shared" si="3"/>
      </c>
      <c r="O25" s="38">
        <f t="shared" si="4"/>
      </c>
      <c r="P25" s="4">
        <f t="shared" si="5"/>
        <v>0</v>
      </c>
      <c r="S25" s="4">
        <v>13</v>
      </c>
    </row>
    <row r="26" spans="1:19" ht="12">
      <c r="A26" s="62"/>
      <c r="C26" s="40"/>
      <c r="D26" s="55"/>
      <c r="E26" s="81"/>
      <c r="L26" s="25">
        <f t="shared" si="1"/>
      </c>
      <c r="M26" s="10">
        <f t="shared" si="2"/>
      </c>
      <c r="N26" s="4">
        <f t="shared" si="3"/>
      </c>
      <c r="O26" s="38">
        <f t="shared" si="4"/>
      </c>
      <c r="P26" s="4">
        <f t="shared" si="5"/>
        <v>0</v>
      </c>
      <c r="S26" s="4">
        <v>12</v>
      </c>
    </row>
    <row r="27" spans="1:19" ht="12">
      <c r="A27" s="62"/>
      <c r="C27" s="40"/>
      <c r="D27" s="55"/>
      <c r="E27" s="81"/>
      <c r="L27" s="25">
        <f t="shared" si="1"/>
      </c>
      <c r="M27" s="10">
        <f t="shared" si="2"/>
      </c>
      <c r="N27" s="4">
        <f t="shared" si="3"/>
      </c>
      <c r="O27" s="38">
        <f t="shared" si="4"/>
      </c>
      <c r="P27" s="4">
        <f t="shared" si="5"/>
        <v>0</v>
      </c>
      <c r="S27" s="4">
        <v>11</v>
      </c>
    </row>
    <row r="28" spans="3:19" ht="12">
      <c r="C28" s="40"/>
      <c r="D28" s="55"/>
      <c r="E28" s="81"/>
      <c r="S28" s="4">
        <v>10</v>
      </c>
    </row>
    <row r="29" spans="3:19" ht="12">
      <c r="C29" s="40"/>
      <c r="D29" s="55"/>
      <c r="E29" s="3"/>
      <c r="S29" s="4">
        <v>9</v>
      </c>
    </row>
    <row r="30" spans="3:19" ht="12">
      <c r="C30" s="40"/>
      <c r="D30" s="55"/>
      <c r="E30" s="3"/>
      <c r="S30" s="4">
        <v>8</v>
      </c>
    </row>
    <row r="31" spans="3:19" ht="12">
      <c r="C31" s="40"/>
      <c r="D31" s="55"/>
      <c r="E31" s="3"/>
      <c r="S31" s="4">
        <v>7</v>
      </c>
    </row>
    <row r="32" spans="3:19" ht="12">
      <c r="C32" s="40"/>
      <c r="D32" s="55"/>
      <c r="E32" s="3"/>
      <c r="S32" s="4">
        <v>6</v>
      </c>
    </row>
    <row r="33" spans="3:19" ht="12">
      <c r="C33" s="40"/>
      <c r="D33" s="55"/>
      <c r="E33" s="3"/>
      <c r="S33" s="4">
        <v>5</v>
      </c>
    </row>
    <row r="34" spans="3:19" ht="12">
      <c r="C34" s="40"/>
      <c r="D34" s="55"/>
      <c r="E34" s="3"/>
      <c r="S34" s="4">
        <v>4</v>
      </c>
    </row>
    <row r="35" spans="3:19" ht="12">
      <c r="C35" s="40"/>
      <c r="D35" s="55"/>
      <c r="E35" s="3"/>
      <c r="S35" s="4">
        <v>3</v>
      </c>
    </row>
    <row r="36" spans="3:19" ht="12">
      <c r="C36" s="40"/>
      <c r="D36" s="55"/>
      <c r="E36" s="3"/>
      <c r="S36" s="4">
        <v>2</v>
      </c>
    </row>
    <row r="37" spans="3:19" ht="12">
      <c r="C37" s="40"/>
      <c r="D37" s="55"/>
      <c r="E37" s="3"/>
      <c r="S37" s="4">
        <v>1</v>
      </c>
    </row>
    <row r="38" spans="3:5" ht="12">
      <c r="C38" s="40"/>
      <c r="D38" s="55"/>
      <c r="E38" s="3"/>
    </row>
    <row r="39" spans="3:5" ht="12">
      <c r="C39" s="40"/>
      <c r="D39" s="55"/>
      <c r="E39" s="3"/>
    </row>
    <row r="40" spans="3:5" ht="12">
      <c r="C40" s="40"/>
      <c r="D40" s="55"/>
      <c r="E40" s="3"/>
    </row>
    <row r="41" spans="3:5" ht="12">
      <c r="C41" s="40"/>
      <c r="D41" s="55"/>
      <c r="E41" s="3"/>
    </row>
    <row r="42" spans="3:5" ht="12">
      <c r="C42" s="40"/>
      <c r="D42" s="55"/>
      <c r="E42" s="3"/>
    </row>
    <row r="43" spans="3:5" ht="12">
      <c r="C43" s="41"/>
      <c r="E43" s="3"/>
    </row>
    <row r="44" spans="3:5" ht="12">
      <c r="C44" s="41"/>
      <c r="E44" s="3"/>
    </row>
    <row r="45" spans="3:5" ht="12">
      <c r="C45" s="41"/>
      <c r="E45" s="3"/>
    </row>
    <row r="46" spans="3:5" ht="12">
      <c r="C46" s="41"/>
      <c r="E46" s="3"/>
    </row>
    <row r="47" spans="3:5" ht="12">
      <c r="C47" s="41"/>
      <c r="E47" s="3"/>
    </row>
    <row r="48" spans="3:5" ht="12">
      <c r="C48" s="41"/>
      <c r="E48" s="3"/>
    </row>
    <row r="49" spans="3:5" ht="12">
      <c r="C49" s="41"/>
      <c r="E49" s="3"/>
    </row>
    <row r="50" spans="3:5" ht="12">
      <c r="C50" s="41"/>
      <c r="E50" s="3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83"/>
  <headerFooter alignWithMargins="0">
    <oddFooter>&amp;L&amp;F &amp;A&amp;CAs of: &amp;T &amp;D&amp;RPage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75"/>
  <sheetViews>
    <sheetView zoomScalePageLayoutView="0" workbookViewId="0" topLeftCell="A37">
      <selection activeCell="A76" sqref="A76:A78"/>
    </sheetView>
  </sheetViews>
  <sheetFormatPr defaultColWidth="8.8515625" defaultRowHeight="12.75"/>
  <cols>
    <col min="1" max="1" width="11.140625" style="16" customWidth="1"/>
    <col min="2" max="2" width="33.7109375" style="16" customWidth="1"/>
    <col min="3" max="3" width="38.28125" style="16" customWidth="1"/>
    <col min="4" max="4" width="13.140625" style="16" customWidth="1"/>
    <col min="5" max="5" width="11.28125" style="16" customWidth="1"/>
    <col min="6" max="6" width="1.28515625" style="16" customWidth="1"/>
    <col min="7" max="16384" width="8.8515625" style="16" customWidth="1"/>
  </cols>
  <sheetData>
    <row r="1" spans="1:11" ht="21">
      <c r="A1" s="126" t="str">
        <f>+COVER!A1</f>
        <v>US Biathlon World Team Trials</v>
      </c>
      <c r="B1" s="126"/>
      <c r="C1" s="126"/>
      <c r="D1" s="126"/>
      <c r="E1" s="126"/>
      <c r="F1" s="126"/>
      <c r="G1" s="76"/>
      <c r="H1" s="76"/>
      <c r="I1" s="76"/>
      <c r="J1" s="76"/>
      <c r="K1" s="76"/>
    </row>
    <row r="2" spans="1:11" ht="21">
      <c r="A2" s="125">
        <f>+COVER!A2</f>
        <v>40166</v>
      </c>
      <c r="B2" s="125"/>
      <c r="C2" s="125"/>
      <c r="D2" s="125"/>
      <c r="E2" s="125"/>
      <c r="F2" s="125"/>
      <c r="G2" s="72"/>
      <c r="H2" s="72"/>
      <c r="I2" s="72"/>
      <c r="J2" s="72"/>
      <c r="K2" s="72"/>
    </row>
    <row r="3" spans="1:11" ht="21">
      <c r="A3" s="125" t="str">
        <f>+COVER!A3</f>
        <v>SPRINT COMPETITION</v>
      </c>
      <c r="B3" s="125"/>
      <c r="C3" s="125"/>
      <c r="D3" s="125"/>
      <c r="E3" s="125"/>
      <c r="F3" s="125"/>
      <c r="G3" s="72"/>
      <c r="H3" s="72"/>
      <c r="I3" s="72"/>
      <c r="J3" s="72"/>
      <c r="K3" s="72"/>
    </row>
    <row r="4" spans="1:11" ht="15">
      <c r="A4" s="129" t="s">
        <v>112</v>
      </c>
      <c r="B4" s="129"/>
      <c r="C4" s="129"/>
      <c r="D4" s="129"/>
      <c r="E4" s="129"/>
      <c r="F4" s="129"/>
      <c r="G4" s="73"/>
      <c r="H4" s="73"/>
      <c r="I4" s="73"/>
      <c r="J4" s="73"/>
      <c r="K4" s="73"/>
    </row>
    <row r="5" spans="1:11" ht="12">
      <c r="A5" s="64" t="s">
        <v>107</v>
      </c>
      <c r="B5" s="65"/>
      <c r="C5" s="57"/>
      <c r="D5" s="57"/>
      <c r="E5" s="58" t="s">
        <v>108</v>
      </c>
      <c r="G5" s="28"/>
      <c r="H5" s="67"/>
      <c r="I5" s="68"/>
      <c r="K5" s="58"/>
    </row>
    <row r="6" spans="1:11" ht="12">
      <c r="A6" s="64"/>
      <c r="B6" s="65"/>
      <c r="C6" s="57"/>
      <c r="D6" s="57"/>
      <c r="E6" s="66"/>
      <c r="F6" s="58"/>
      <c r="G6" s="28"/>
      <c r="H6" s="67"/>
      <c r="I6" s="68"/>
      <c r="K6" s="58"/>
    </row>
    <row r="8" spans="1:6" ht="12">
      <c r="A8" s="69" t="s">
        <v>104</v>
      </c>
      <c r="B8" s="69" t="s">
        <v>66</v>
      </c>
      <c r="C8" s="69" t="s">
        <v>110</v>
      </c>
      <c r="D8" s="69" t="s">
        <v>111</v>
      </c>
      <c r="E8" s="69" t="s">
        <v>104</v>
      </c>
      <c r="F8" s="91"/>
    </row>
    <row r="9" spans="1:5" ht="13.5">
      <c r="A9" s="60" t="s">
        <v>123</v>
      </c>
      <c r="B9" s="107" t="s">
        <v>2</v>
      </c>
      <c r="C9" s="107" t="s">
        <v>5</v>
      </c>
      <c r="D9" s="60">
        <v>1</v>
      </c>
      <c r="E9" s="60" t="str">
        <f aca="true" t="shared" si="0" ref="E9:E40">A9</f>
        <v>MJ</v>
      </c>
    </row>
    <row r="10" spans="1:5" ht="12">
      <c r="A10" s="60" t="s">
        <v>121</v>
      </c>
      <c r="B10" s="111" t="s">
        <v>149</v>
      </c>
      <c r="C10" s="110" t="s">
        <v>165</v>
      </c>
      <c r="D10" s="60">
        <v>2</v>
      </c>
      <c r="E10" s="60" t="str">
        <f t="shared" si="0"/>
        <v>M</v>
      </c>
    </row>
    <row r="11" spans="1:5" ht="12">
      <c r="A11" s="60" t="s">
        <v>121</v>
      </c>
      <c r="B11" s="111" t="s">
        <v>145</v>
      </c>
      <c r="C11" s="110" t="s">
        <v>163</v>
      </c>
      <c r="D11" s="60">
        <v>3</v>
      </c>
      <c r="E11" s="60" t="str">
        <f t="shared" si="0"/>
        <v>M</v>
      </c>
    </row>
    <row r="12" spans="1:5" ht="12">
      <c r="A12" s="60" t="s">
        <v>121</v>
      </c>
      <c r="B12" s="111" t="s">
        <v>158</v>
      </c>
      <c r="C12" s="110" t="s">
        <v>171</v>
      </c>
      <c r="D12" s="60">
        <v>4</v>
      </c>
      <c r="E12" s="60" t="str">
        <f t="shared" si="0"/>
        <v>M</v>
      </c>
    </row>
    <row r="13" spans="1:5" ht="12">
      <c r="A13" s="60" t="s">
        <v>121</v>
      </c>
      <c r="B13" s="109" t="s">
        <v>150</v>
      </c>
      <c r="C13" s="110" t="s">
        <v>165</v>
      </c>
      <c r="D13" s="60">
        <v>5</v>
      </c>
      <c r="E13" s="60" t="str">
        <f t="shared" si="0"/>
        <v>M</v>
      </c>
    </row>
    <row r="14" spans="1:5" ht="12">
      <c r="A14" s="60" t="s">
        <v>121</v>
      </c>
      <c r="B14" s="111" t="s">
        <v>157</v>
      </c>
      <c r="C14" s="110" t="s">
        <v>170</v>
      </c>
      <c r="D14" s="60">
        <v>6</v>
      </c>
      <c r="E14" s="60" t="str">
        <f t="shared" si="0"/>
        <v>M</v>
      </c>
    </row>
    <row r="15" spans="1:5" ht="12">
      <c r="A15" s="60" t="s">
        <v>121</v>
      </c>
      <c r="B15" s="111" t="s">
        <v>148</v>
      </c>
      <c r="C15" s="110" t="s">
        <v>165</v>
      </c>
      <c r="D15" s="60">
        <v>7</v>
      </c>
      <c r="E15" s="60" t="str">
        <f t="shared" si="0"/>
        <v>M</v>
      </c>
    </row>
    <row r="16" spans="1:5" ht="12">
      <c r="A16" s="60" t="s">
        <v>121</v>
      </c>
      <c r="B16" s="111" t="s">
        <v>154</v>
      </c>
      <c r="C16" s="110" t="s">
        <v>168</v>
      </c>
      <c r="D16" s="60">
        <v>8</v>
      </c>
      <c r="E16" s="60" t="str">
        <f t="shared" si="0"/>
        <v>M</v>
      </c>
    </row>
    <row r="17" spans="1:5" ht="12">
      <c r="A17" s="60" t="s">
        <v>121</v>
      </c>
      <c r="B17" s="111" t="s">
        <v>152</v>
      </c>
      <c r="C17" s="110" t="s">
        <v>167</v>
      </c>
      <c r="D17" s="60">
        <v>9</v>
      </c>
      <c r="E17" s="60" t="str">
        <f t="shared" si="0"/>
        <v>M</v>
      </c>
    </row>
    <row r="18" spans="1:5" ht="12">
      <c r="A18" s="60" t="s">
        <v>121</v>
      </c>
      <c r="B18" s="109" t="s">
        <v>155</v>
      </c>
      <c r="C18" s="110" t="s">
        <v>169</v>
      </c>
      <c r="D18" s="60">
        <v>10</v>
      </c>
      <c r="E18" s="60" t="str">
        <f t="shared" si="0"/>
        <v>M</v>
      </c>
    </row>
    <row r="19" spans="1:5" ht="12">
      <c r="A19" s="60" t="s">
        <v>121</v>
      </c>
      <c r="B19" s="111" t="s">
        <v>153</v>
      </c>
      <c r="C19" s="110" t="s">
        <v>163</v>
      </c>
      <c r="D19" s="60">
        <v>11</v>
      </c>
      <c r="E19" s="60" t="str">
        <f t="shared" si="0"/>
        <v>M</v>
      </c>
    </row>
    <row r="20" spans="1:6" ht="13.5">
      <c r="A20" s="60" t="s">
        <v>123</v>
      </c>
      <c r="B20" s="108" t="s">
        <v>4</v>
      </c>
      <c r="C20" s="107" t="s">
        <v>6</v>
      </c>
      <c r="D20" s="60">
        <v>12</v>
      </c>
      <c r="E20" s="60" t="str">
        <f t="shared" si="0"/>
        <v>MJ</v>
      </c>
      <c r="F20" s="59"/>
    </row>
    <row r="21" spans="1:6" ht="12">
      <c r="A21" s="60" t="s">
        <v>121</v>
      </c>
      <c r="B21" s="109" t="s">
        <v>156</v>
      </c>
      <c r="C21" s="110" t="s">
        <v>170</v>
      </c>
      <c r="D21" s="60">
        <v>13</v>
      </c>
      <c r="E21" s="60" t="str">
        <f t="shared" si="0"/>
        <v>M</v>
      </c>
      <c r="F21" s="59"/>
    </row>
    <row r="22" spans="1:6" ht="12">
      <c r="A22" s="60" t="s">
        <v>121</v>
      </c>
      <c r="B22" s="109" t="s">
        <v>161</v>
      </c>
      <c r="C22" s="110" t="s">
        <v>173</v>
      </c>
      <c r="D22" s="60">
        <v>14</v>
      </c>
      <c r="E22" s="60" t="str">
        <f t="shared" si="0"/>
        <v>M</v>
      </c>
      <c r="F22" s="59"/>
    </row>
    <row r="23" spans="1:6" ht="12">
      <c r="A23" s="60" t="s">
        <v>121</v>
      </c>
      <c r="B23" s="111" t="s">
        <v>151</v>
      </c>
      <c r="C23" s="110" t="s">
        <v>166</v>
      </c>
      <c r="D23" s="60">
        <v>15</v>
      </c>
      <c r="E23" s="60" t="str">
        <f t="shared" si="0"/>
        <v>M</v>
      </c>
      <c r="F23" s="59"/>
    </row>
    <row r="24" spans="1:6" ht="13.5">
      <c r="A24" s="60" t="s">
        <v>123</v>
      </c>
      <c r="B24" s="109" t="s">
        <v>1</v>
      </c>
      <c r="C24" s="107" t="s">
        <v>169</v>
      </c>
      <c r="D24" s="60">
        <v>16</v>
      </c>
      <c r="E24" s="60" t="str">
        <f t="shared" si="0"/>
        <v>MJ</v>
      </c>
      <c r="F24" s="59"/>
    </row>
    <row r="25" spans="1:6" ht="12">
      <c r="A25" s="60" t="s">
        <v>121</v>
      </c>
      <c r="B25" s="111" t="s">
        <v>144</v>
      </c>
      <c r="C25" s="110" t="s">
        <v>162</v>
      </c>
      <c r="D25" s="60">
        <v>17</v>
      </c>
      <c r="E25" s="60" t="str">
        <f t="shared" si="0"/>
        <v>M</v>
      </c>
      <c r="F25" s="59"/>
    </row>
    <row r="26" spans="1:6" ht="12">
      <c r="A26" s="60" t="s">
        <v>121</v>
      </c>
      <c r="B26" s="111" t="s">
        <v>146</v>
      </c>
      <c r="C26" s="110" t="s">
        <v>164</v>
      </c>
      <c r="D26" s="60">
        <v>18</v>
      </c>
      <c r="E26" s="60" t="str">
        <f t="shared" si="0"/>
        <v>M</v>
      </c>
      <c r="F26" s="59"/>
    </row>
    <row r="27" spans="1:6" ht="12">
      <c r="A27" s="60" t="s">
        <v>121</v>
      </c>
      <c r="B27" s="111" t="s">
        <v>159</v>
      </c>
      <c r="C27" s="110" t="s">
        <v>169</v>
      </c>
      <c r="D27" s="60">
        <v>19</v>
      </c>
      <c r="E27" s="60" t="str">
        <f t="shared" si="0"/>
        <v>M</v>
      </c>
      <c r="F27" s="59"/>
    </row>
    <row r="28" spans="1:6" ht="13.5">
      <c r="A28" s="60" t="s">
        <v>123</v>
      </c>
      <c r="B28" s="108" t="s">
        <v>3</v>
      </c>
      <c r="C28" s="107" t="s">
        <v>163</v>
      </c>
      <c r="D28" s="60">
        <v>20</v>
      </c>
      <c r="E28" s="60" t="str">
        <f t="shared" si="0"/>
        <v>MJ</v>
      </c>
      <c r="F28" s="59"/>
    </row>
    <row r="29" spans="1:6" ht="12">
      <c r="A29" s="60" t="s">
        <v>121</v>
      </c>
      <c r="B29" s="111" t="s">
        <v>160</v>
      </c>
      <c r="C29" s="110" t="s">
        <v>172</v>
      </c>
      <c r="D29" s="60">
        <v>21</v>
      </c>
      <c r="E29" s="60" t="str">
        <f t="shared" si="0"/>
        <v>M</v>
      </c>
      <c r="F29" s="59"/>
    </row>
    <row r="30" spans="1:6" ht="12">
      <c r="A30" s="60" t="s">
        <v>121</v>
      </c>
      <c r="B30" s="111" t="s">
        <v>147</v>
      </c>
      <c r="C30" s="110" t="s">
        <v>174</v>
      </c>
      <c r="D30" s="60">
        <v>22</v>
      </c>
      <c r="E30" s="60" t="str">
        <f t="shared" si="0"/>
        <v>M</v>
      </c>
      <c r="F30" s="59"/>
    </row>
    <row r="31" spans="1:6" ht="12">
      <c r="A31" s="60"/>
      <c r="B31" s="115" t="s">
        <v>58</v>
      </c>
      <c r="C31" s="70"/>
      <c r="D31" s="60">
        <v>23</v>
      </c>
      <c r="E31" s="60">
        <f t="shared" si="0"/>
        <v>0</v>
      </c>
      <c r="F31" s="59"/>
    </row>
    <row r="32" spans="1:6" ht="12">
      <c r="A32" s="60" t="s">
        <v>125</v>
      </c>
      <c r="B32" s="111" t="s">
        <v>183</v>
      </c>
      <c r="C32" s="110" t="s">
        <v>185</v>
      </c>
      <c r="D32" s="60">
        <v>24</v>
      </c>
      <c r="E32" s="60" t="str">
        <f t="shared" si="0"/>
        <v>W</v>
      </c>
      <c r="F32" s="59"/>
    </row>
    <row r="33" spans="1:6" ht="12">
      <c r="A33" s="60" t="s">
        <v>125</v>
      </c>
      <c r="B33" s="111" t="s">
        <v>178</v>
      </c>
      <c r="C33" s="110" t="s">
        <v>169</v>
      </c>
      <c r="D33" s="60">
        <v>25</v>
      </c>
      <c r="E33" s="60" t="str">
        <f t="shared" si="0"/>
        <v>W</v>
      </c>
      <c r="F33" s="59"/>
    </row>
    <row r="34" spans="1:6" ht="12">
      <c r="A34" s="60" t="s">
        <v>125</v>
      </c>
      <c r="B34" s="111" t="s">
        <v>176</v>
      </c>
      <c r="C34" s="110" t="s">
        <v>169</v>
      </c>
      <c r="D34" s="60">
        <v>26</v>
      </c>
      <c r="E34" s="60" t="str">
        <f t="shared" si="0"/>
        <v>W</v>
      </c>
      <c r="F34" s="59"/>
    </row>
    <row r="35" spans="1:6" ht="12">
      <c r="A35" s="60" t="s">
        <v>124</v>
      </c>
      <c r="B35" s="111" t="s">
        <v>9</v>
      </c>
      <c r="C35" s="110" t="s">
        <v>170</v>
      </c>
      <c r="D35" s="60">
        <v>27</v>
      </c>
      <c r="E35" s="60" t="str">
        <f t="shared" si="0"/>
        <v>WJ</v>
      </c>
      <c r="F35" s="59"/>
    </row>
    <row r="36" spans="1:6" ht="12">
      <c r="A36" s="60" t="s">
        <v>124</v>
      </c>
      <c r="B36" s="111" t="s">
        <v>7</v>
      </c>
      <c r="C36" s="110" t="s">
        <v>167</v>
      </c>
      <c r="D36" s="60">
        <v>28</v>
      </c>
      <c r="E36" s="60" t="str">
        <f t="shared" si="0"/>
        <v>WJ</v>
      </c>
      <c r="F36" s="59"/>
    </row>
    <row r="37" spans="1:6" ht="12">
      <c r="A37" s="60" t="s">
        <v>124</v>
      </c>
      <c r="B37" s="111" t="s">
        <v>10</v>
      </c>
      <c r="C37" s="110" t="s">
        <v>170</v>
      </c>
      <c r="D37" s="60">
        <v>29</v>
      </c>
      <c r="E37" s="60" t="str">
        <f t="shared" si="0"/>
        <v>WJ</v>
      </c>
      <c r="F37" s="59"/>
    </row>
    <row r="38" spans="1:6" ht="12">
      <c r="A38" s="60" t="s">
        <v>124</v>
      </c>
      <c r="B38" s="111" t="s">
        <v>8</v>
      </c>
      <c r="C38" s="110" t="s">
        <v>167</v>
      </c>
      <c r="D38" s="60">
        <v>30</v>
      </c>
      <c r="E38" s="60" t="str">
        <f t="shared" si="0"/>
        <v>WJ</v>
      </c>
      <c r="F38" s="59"/>
    </row>
    <row r="39" spans="1:6" ht="12">
      <c r="A39" s="60" t="s">
        <v>125</v>
      </c>
      <c r="B39" s="109" t="s">
        <v>180</v>
      </c>
      <c r="C39" s="110" t="s">
        <v>0</v>
      </c>
      <c r="D39" s="60">
        <v>31</v>
      </c>
      <c r="E39" s="60" t="str">
        <f t="shared" si="0"/>
        <v>W</v>
      </c>
      <c r="F39" s="59"/>
    </row>
    <row r="40" spans="1:6" ht="12">
      <c r="A40" s="60" t="s">
        <v>125</v>
      </c>
      <c r="B40" s="111" t="s">
        <v>175</v>
      </c>
      <c r="C40" s="110" t="s">
        <v>184</v>
      </c>
      <c r="D40" s="60">
        <v>32</v>
      </c>
      <c r="E40" s="60" t="str">
        <f t="shared" si="0"/>
        <v>W</v>
      </c>
      <c r="F40" s="59"/>
    </row>
    <row r="41" spans="1:6" ht="12">
      <c r="A41" s="60" t="s">
        <v>125</v>
      </c>
      <c r="B41" s="110" t="s">
        <v>177</v>
      </c>
      <c r="C41" s="110" t="s">
        <v>169</v>
      </c>
      <c r="D41" s="60">
        <v>33</v>
      </c>
      <c r="E41" s="60" t="str">
        <f aca="true" t="shared" si="1" ref="E41:E72">A41</f>
        <v>W</v>
      </c>
      <c r="F41" s="59"/>
    </row>
    <row r="42" spans="1:6" ht="12">
      <c r="A42" s="60" t="s">
        <v>125</v>
      </c>
      <c r="B42" s="110" t="s">
        <v>181</v>
      </c>
      <c r="C42" s="110" t="s">
        <v>170</v>
      </c>
      <c r="D42" s="60">
        <v>34</v>
      </c>
      <c r="E42" s="60" t="str">
        <f t="shared" si="1"/>
        <v>W</v>
      </c>
      <c r="F42" s="59"/>
    </row>
    <row r="43" spans="1:6" ht="12">
      <c r="A43" s="60" t="s">
        <v>125</v>
      </c>
      <c r="B43" s="110" t="s">
        <v>182</v>
      </c>
      <c r="C43" s="110" t="s">
        <v>171</v>
      </c>
      <c r="D43" s="60">
        <v>35</v>
      </c>
      <c r="E43" s="60" t="str">
        <f t="shared" si="1"/>
        <v>W</v>
      </c>
      <c r="F43" s="59"/>
    </row>
    <row r="44" spans="1:6" ht="12">
      <c r="A44" s="60" t="s">
        <v>125</v>
      </c>
      <c r="B44" s="110" t="s">
        <v>179</v>
      </c>
      <c r="C44" s="110" t="s">
        <v>169</v>
      </c>
      <c r="D44" s="60">
        <v>36</v>
      </c>
      <c r="E44" s="60" t="str">
        <f t="shared" si="1"/>
        <v>W</v>
      </c>
      <c r="F44" s="59"/>
    </row>
    <row r="45" spans="1:6" ht="12">
      <c r="A45" s="60"/>
      <c r="B45" s="115" t="s">
        <v>58</v>
      </c>
      <c r="C45" s="70"/>
      <c r="D45" s="60">
        <v>37</v>
      </c>
      <c r="E45" s="60">
        <f t="shared" si="1"/>
        <v>0</v>
      </c>
      <c r="F45" s="59"/>
    </row>
    <row r="46" spans="1:6" ht="12">
      <c r="A46" s="60" t="s">
        <v>122</v>
      </c>
      <c r="B46" s="109" t="s">
        <v>22</v>
      </c>
      <c r="C46" s="113" t="s">
        <v>170</v>
      </c>
      <c r="D46" s="60">
        <v>38</v>
      </c>
      <c r="E46" s="60" t="str">
        <f t="shared" si="1"/>
        <v>MY</v>
      </c>
      <c r="F46" s="59"/>
    </row>
    <row r="47" spans="1:6" ht="12">
      <c r="A47" s="60" t="s">
        <v>122</v>
      </c>
      <c r="B47" s="113" t="s">
        <v>19</v>
      </c>
      <c r="C47" s="113" t="s">
        <v>25</v>
      </c>
      <c r="D47" s="60">
        <v>39</v>
      </c>
      <c r="E47" s="60" t="str">
        <f t="shared" si="1"/>
        <v>MY</v>
      </c>
      <c r="F47" s="59"/>
    </row>
    <row r="48" spans="1:6" ht="12">
      <c r="A48" s="60" t="s">
        <v>122</v>
      </c>
      <c r="B48" s="110" t="s">
        <v>52</v>
      </c>
      <c r="C48" s="110" t="s">
        <v>59</v>
      </c>
      <c r="D48" s="60">
        <v>40</v>
      </c>
      <c r="E48" s="60" t="str">
        <f t="shared" si="1"/>
        <v>MY</v>
      </c>
      <c r="F48" s="59"/>
    </row>
    <row r="49" spans="1:6" ht="12">
      <c r="A49" s="60" t="s">
        <v>122</v>
      </c>
      <c r="B49" s="110" t="s">
        <v>51</v>
      </c>
      <c r="C49" s="110" t="s">
        <v>29</v>
      </c>
      <c r="D49" s="60">
        <v>41</v>
      </c>
      <c r="E49" s="60" t="str">
        <f t="shared" si="1"/>
        <v>MY</v>
      </c>
      <c r="F49" s="59"/>
    </row>
    <row r="50" spans="1:6" ht="12">
      <c r="A50" s="60" t="s">
        <v>122</v>
      </c>
      <c r="B50" s="110" t="s">
        <v>18</v>
      </c>
      <c r="C50" s="110" t="s">
        <v>28</v>
      </c>
      <c r="D50" s="60">
        <v>42</v>
      </c>
      <c r="E50" s="60" t="str">
        <f t="shared" si="1"/>
        <v>MY</v>
      </c>
      <c r="F50" s="59"/>
    </row>
    <row r="51" spans="1:6" ht="12">
      <c r="A51" s="60" t="s">
        <v>122</v>
      </c>
      <c r="B51" s="110" t="s">
        <v>20</v>
      </c>
      <c r="C51" s="110" t="s">
        <v>30</v>
      </c>
      <c r="D51" s="60">
        <v>43</v>
      </c>
      <c r="E51" s="60" t="str">
        <f t="shared" si="1"/>
        <v>MY</v>
      </c>
      <c r="F51" s="59"/>
    </row>
    <row r="52" spans="1:6" ht="12">
      <c r="A52" s="60" t="s">
        <v>122</v>
      </c>
      <c r="B52" s="110" t="s">
        <v>14</v>
      </c>
      <c r="C52" s="110" t="s">
        <v>26</v>
      </c>
      <c r="D52" s="60">
        <v>44</v>
      </c>
      <c r="E52" s="60" t="str">
        <f t="shared" si="1"/>
        <v>MY</v>
      </c>
      <c r="F52" s="59"/>
    </row>
    <row r="53" spans="1:6" ht="12">
      <c r="A53" s="60" t="s">
        <v>122</v>
      </c>
      <c r="B53" s="110" t="s">
        <v>13</v>
      </c>
      <c r="C53" s="110" t="s">
        <v>26</v>
      </c>
      <c r="D53" s="60">
        <v>45</v>
      </c>
      <c r="E53" s="60" t="str">
        <f t="shared" si="1"/>
        <v>MY</v>
      </c>
      <c r="F53" s="59"/>
    </row>
    <row r="54" spans="1:6" ht="12">
      <c r="A54" s="60" t="s">
        <v>122</v>
      </c>
      <c r="B54" s="110" t="s">
        <v>23</v>
      </c>
      <c r="C54" s="110" t="s">
        <v>170</v>
      </c>
      <c r="D54" s="60">
        <v>46</v>
      </c>
      <c r="E54" s="60" t="str">
        <f t="shared" si="1"/>
        <v>MY</v>
      </c>
      <c r="F54" s="59"/>
    </row>
    <row r="55" spans="1:6" ht="12">
      <c r="A55" s="60" t="s">
        <v>122</v>
      </c>
      <c r="B55" s="110" t="s">
        <v>17</v>
      </c>
      <c r="C55" s="110" t="s">
        <v>27</v>
      </c>
      <c r="D55" s="60">
        <v>47</v>
      </c>
      <c r="E55" s="60" t="str">
        <f t="shared" si="1"/>
        <v>MY</v>
      </c>
      <c r="F55" s="59"/>
    </row>
    <row r="56" spans="1:6" ht="12">
      <c r="A56" s="60" t="s">
        <v>122</v>
      </c>
      <c r="B56" s="110" t="s">
        <v>11</v>
      </c>
      <c r="C56" s="110" t="s">
        <v>24</v>
      </c>
      <c r="D56" s="60">
        <v>48</v>
      </c>
      <c r="E56" s="60" t="str">
        <f t="shared" si="1"/>
        <v>MY</v>
      </c>
      <c r="F56" s="59"/>
    </row>
    <row r="57" spans="1:6" ht="12">
      <c r="A57" s="60" t="s">
        <v>122</v>
      </c>
      <c r="B57" s="110" t="s">
        <v>12</v>
      </c>
      <c r="C57" s="110" t="s">
        <v>25</v>
      </c>
      <c r="D57" s="60">
        <v>49</v>
      </c>
      <c r="E57" s="60" t="str">
        <f t="shared" si="1"/>
        <v>MY</v>
      </c>
      <c r="F57" s="59"/>
    </row>
    <row r="58" spans="1:6" ht="12">
      <c r="A58" s="60" t="s">
        <v>122</v>
      </c>
      <c r="B58" s="113" t="s">
        <v>21</v>
      </c>
      <c r="C58" s="112" t="s">
        <v>173</v>
      </c>
      <c r="D58" s="60">
        <v>50</v>
      </c>
      <c r="E58" s="60" t="str">
        <f t="shared" si="1"/>
        <v>MY</v>
      </c>
      <c r="F58" s="59"/>
    </row>
    <row r="59" spans="1:6" ht="12">
      <c r="A59" s="60" t="s">
        <v>122</v>
      </c>
      <c r="B59" s="111" t="s">
        <v>16</v>
      </c>
      <c r="C59" s="110" t="s">
        <v>27</v>
      </c>
      <c r="D59" s="60">
        <v>51</v>
      </c>
      <c r="E59" s="60" t="str">
        <f t="shared" si="1"/>
        <v>MY</v>
      </c>
      <c r="F59" s="59"/>
    </row>
    <row r="60" spans="1:6" ht="12">
      <c r="A60" s="60" t="s">
        <v>122</v>
      </c>
      <c r="B60" s="109" t="s">
        <v>15</v>
      </c>
      <c r="C60" s="113" t="s">
        <v>26</v>
      </c>
      <c r="D60" s="60">
        <v>52</v>
      </c>
      <c r="E60" s="60" t="str">
        <f t="shared" si="1"/>
        <v>MY</v>
      </c>
      <c r="F60" s="59"/>
    </row>
    <row r="61" spans="1:6" ht="12">
      <c r="A61" s="60"/>
      <c r="B61" s="115" t="s">
        <v>58</v>
      </c>
      <c r="C61" s="70"/>
      <c r="D61" s="60">
        <v>53</v>
      </c>
      <c r="E61" s="60">
        <f t="shared" si="1"/>
        <v>0</v>
      </c>
      <c r="F61" s="59"/>
    </row>
    <row r="62" spans="1:6" ht="12">
      <c r="A62" s="60" t="s">
        <v>120</v>
      </c>
      <c r="B62" s="110" t="s">
        <v>38</v>
      </c>
      <c r="C62" s="113" t="s">
        <v>170</v>
      </c>
      <c r="D62" s="60">
        <v>54</v>
      </c>
      <c r="E62" s="60" t="str">
        <f t="shared" si="1"/>
        <v>WY</v>
      </c>
      <c r="F62" s="59"/>
    </row>
    <row r="63" spans="1:6" ht="12">
      <c r="A63" s="60" t="s">
        <v>120</v>
      </c>
      <c r="B63" s="110" t="s">
        <v>35</v>
      </c>
      <c r="C63" s="110" t="s">
        <v>27</v>
      </c>
      <c r="D63" s="60">
        <v>55</v>
      </c>
      <c r="E63" s="60" t="str">
        <f t="shared" si="1"/>
        <v>WY</v>
      </c>
      <c r="F63" s="59"/>
    </row>
    <row r="64" spans="1:6" ht="12">
      <c r="A64" s="60" t="s">
        <v>120</v>
      </c>
      <c r="B64" s="110" t="s">
        <v>32</v>
      </c>
      <c r="C64" s="110" t="s">
        <v>41</v>
      </c>
      <c r="D64" s="60">
        <v>56</v>
      </c>
      <c r="E64" s="60" t="str">
        <f t="shared" si="1"/>
        <v>WY</v>
      </c>
      <c r="F64" s="59"/>
    </row>
    <row r="65" spans="1:6" ht="12">
      <c r="A65" s="60" t="s">
        <v>120</v>
      </c>
      <c r="B65" s="110" t="s">
        <v>39</v>
      </c>
      <c r="C65" s="110" t="s">
        <v>43</v>
      </c>
      <c r="D65" s="60">
        <v>57</v>
      </c>
      <c r="E65" s="60" t="str">
        <f t="shared" si="1"/>
        <v>WY</v>
      </c>
      <c r="F65" s="59"/>
    </row>
    <row r="66" spans="1:6" ht="12">
      <c r="A66" s="60" t="s">
        <v>120</v>
      </c>
      <c r="B66" s="110" t="s">
        <v>33</v>
      </c>
      <c r="C66" s="110" t="s">
        <v>42</v>
      </c>
      <c r="D66" s="60">
        <v>58</v>
      </c>
      <c r="E66" s="60" t="str">
        <f t="shared" si="1"/>
        <v>WY</v>
      </c>
      <c r="F66" s="59"/>
    </row>
    <row r="67" spans="1:6" ht="12">
      <c r="A67" s="60" t="s">
        <v>120</v>
      </c>
      <c r="B67" s="110" t="s">
        <v>34</v>
      </c>
      <c r="C67" s="110" t="s">
        <v>42</v>
      </c>
      <c r="D67" s="60">
        <v>59</v>
      </c>
      <c r="E67" s="60" t="str">
        <f t="shared" si="1"/>
        <v>WY</v>
      </c>
      <c r="F67" s="59"/>
    </row>
    <row r="68" spans="1:6" ht="12">
      <c r="A68" s="60" t="s">
        <v>120</v>
      </c>
      <c r="B68" s="110" t="s">
        <v>36</v>
      </c>
      <c r="C68" s="110" t="s">
        <v>28</v>
      </c>
      <c r="D68" s="60">
        <v>60</v>
      </c>
      <c r="E68" s="60" t="str">
        <f t="shared" si="1"/>
        <v>WY</v>
      </c>
      <c r="F68" s="59"/>
    </row>
    <row r="69" spans="1:6" ht="12">
      <c r="A69" s="60" t="s">
        <v>120</v>
      </c>
      <c r="B69" s="113" t="s">
        <v>37</v>
      </c>
      <c r="C69" s="113" t="s">
        <v>5</v>
      </c>
      <c r="D69" s="60">
        <v>61</v>
      </c>
      <c r="E69" s="60" t="str">
        <f t="shared" si="1"/>
        <v>WY</v>
      </c>
      <c r="F69" s="59"/>
    </row>
    <row r="70" spans="1:6" ht="12">
      <c r="A70" s="60" t="s">
        <v>120</v>
      </c>
      <c r="B70" s="110" t="s">
        <v>31</v>
      </c>
      <c r="C70" s="110" t="s">
        <v>40</v>
      </c>
      <c r="D70" s="60">
        <v>62</v>
      </c>
      <c r="E70" s="60" t="str">
        <f t="shared" si="1"/>
        <v>WY</v>
      </c>
      <c r="F70" s="59"/>
    </row>
    <row r="71" spans="1:6" ht="12">
      <c r="A71" s="60"/>
      <c r="B71" s="70"/>
      <c r="C71" s="70"/>
      <c r="D71" s="60"/>
      <c r="E71" s="60">
        <f t="shared" si="1"/>
        <v>0</v>
      </c>
      <c r="F71" s="59"/>
    </row>
    <row r="72" spans="1:6" ht="12">
      <c r="A72" s="60" t="s">
        <v>128</v>
      </c>
      <c r="B72" s="111" t="s">
        <v>44</v>
      </c>
      <c r="C72" s="110" t="s">
        <v>47</v>
      </c>
      <c r="D72" s="60">
        <v>63</v>
      </c>
      <c r="E72" s="60" t="str">
        <f t="shared" si="1"/>
        <v>MV</v>
      </c>
      <c r="F72" s="59"/>
    </row>
    <row r="73" spans="1:6" ht="12">
      <c r="A73" s="60" t="s">
        <v>128</v>
      </c>
      <c r="B73" s="110" t="s">
        <v>45</v>
      </c>
      <c r="C73" s="110" t="s">
        <v>46</v>
      </c>
      <c r="D73" s="60">
        <v>64</v>
      </c>
      <c r="E73" s="60" t="str">
        <f aca="true" t="shared" si="2" ref="E73:E82">A73</f>
        <v>MV</v>
      </c>
      <c r="F73" s="59"/>
    </row>
    <row r="74" spans="1:6" ht="12">
      <c r="A74" s="60" t="s">
        <v>128</v>
      </c>
      <c r="B74" s="110" t="s">
        <v>57</v>
      </c>
      <c r="C74" s="110" t="s">
        <v>173</v>
      </c>
      <c r="D74" s="60">
        <v>65</v>
      </c>
      <c r="E74" s="60" t="str">
        <f t="shared" si="2"/>
        <v>MV</v>
      </c>
      <c r="F74" s="59"/>
    </row>
    <row r="75" spans="1:6" ht="12">
      <c r="A75" s="60"/>
      <c r="B75" s="74"/>
      <c r="C75" s="70"/>
      <c r="D75" s="60"/>
      <c r="E75" s="60">
        <f t="shared" si="2"/>
        <v>0</v>
      </c>
      <c r="F75" s="59"/>
    </row>
    <row r="76" spans="1:6" ht="12">
      <c r="A76" s="60" t="s">
        <v>140</v>
      </c>
      <c r="B76" s="115" t="s">
        <v>55</v>
      </c>
      <c r="C76" s="115" t="s">
        <v>25</v>
      </c>
      <c r="D76" s="60">
        <v>66</v>
      </c>
      <c r="E76" s="60" t="str">
        <f t="shared" si="2"/>
        <v>B</v>
      </c>
      <c r="F76" s="59"/>
    </row>
    <row r="77" spans="1:6" ht="12">
      <c r="A77" s="60" t="s">
        <v>140</v>
      </c>
      <c r="B77" s="60" t="s">
        <v>53</v>
      </c>
      <c r="C77" s="114" t="s">
        <v>54</v>
      </c>
      <c r="D77" s="60">
        <v>67</v>
      </c>
      <c r="E77" s="60" t="str">
        <f t="shared" si="2"/>
        <v>B</v>
      </c>
      <c r="F77" s="59"/>
    </row>
    <row r="78" spans="1:6" ht="12">
      <c r="A78" s="60" t="s">
        <v>140</v>
      </c>
      <c r="B78" s="115" t="s">
        <v>56</v>
      </c>
      <c r="C78" s="115" t="s">
        <v>25</v>
      </c>
      <c r="D78" s="60">
        <v>68</v>
      </c>
      <c r="E78" s="60" t="str">
        <f t="shared" si="2"/>
        <v>B</v>
      </c>
      <c r="F78" s="59"/>
    </row>
    <row r="79" spans="1:6" ht="12">
      <c r="A79" s="60"/>
      <c r="B79" s="70"/>
      <c r="C79" s="70"/>
      <c r="D79" s="60"/>
      <c r="E79" s="60">
        <f t="shared" si="2"/>
        <v>0</v>
      </c>
      <c r="F79" s="59"/>
    </row>
    <row r="80" spans="1:6" ht="12">
      <c r="A80" s="60"/>
      <c r="B80" s="70"/>
      <c r="C80" s="70"/>
      <c r="D80" s="60"/>
      <c r="E80" s="60">
        <f t="shared" si="2"/>
        <v>0</v>
      </c>
      <c r="F80" s="59"/>
    </row>
    <row r="81" spans="1:6" ht="12">
      <c r="A81" s="60"/>
      <c r="B81" s="70"/>
      <c r="C81" s="70"/>
      <c r="D81" s="60"/>
      <c r="E81" s="60">
        <f t="shared" si="2"/>
        <v>0</v>
      </c>
      <c r="F81" s="59"/>
    </row>
    <row r="82" spans="1:6" ht="12">
      <c r="A82" s="60"/>
      <c r="B82" s="60"/>
      <c r="C82" s="70"/>
      <c r="D82" s="60"/>
      <c r="E82" s="60">
        <f t="shared" si="2"/>
        <v>0</v>
      </c>
      <c r="F82" s="59"/>
    </row>
    <row r="83" spans="1:6" ht="12">
      <c r="A83" s="60"/>
      <c r="B83" s="70"/>
      <c r="C83" s="70"/>
      <c r="D83" s="60"/>
      <c r="E83" s="60">
        <f aca="true" t="shared" si="3" ref="E83:E107">A83</f>
        <v>0</v>
      </c>
      <c r="F83" s="59"/>
    </row>
    <row r="84" spans="1:6" ht="12">
      <c r="A84" s="60"/>
      <c r="B84" s="70"/>
      <c r="C84" s="70"/>
      <c r="D84" s="60"/>
      <c r="E84" s="60">
        <f t="shared" si="3"/>
        <v>0</v>
      </c>
      <c r="F84" s="59"/>
    </row>
    <row r="85" spans="1:6" ht="12">
      <c r="A85" s="60"/>
      <c r="B85" s="75"/>
      <c r="C85" s="75"/>
      <c r="D85" s="60"/>
      <c r="E85" s="60">
        <f t="shared" si="3"/>
        <v>0</v>
      </c>
      <c r="F85" s="59"/>
    </row>
    <row r="86" spans="1:6" ht="12">
      <c r="A86" s="60"/>
      <c r="B86" s="74"/>
      <c r="C86" s="74"/>
      <c r="D86" s="60"/>
      <c r="E86" s="60">
        <f t="shared" si="3"/>
        <v>0</v>
      </c>
      <c r="F86" s="59"/>
    </row>
    <row r="87" spans="1:6" ht="12">
      <c r="A87" s="60"/>
      <c r="B87" s="70"/>
      <c r="C87" s="70"/>
      <c r="D87" s="60"/>
      <c r="E87" s="60">
        <f t="shared" si="3"/>
        <v>0</v>
      </c>
      <c r="F87" s="59"/>
    </row>
    <row r="88" spans="1:6" ht="12">
      <c r="A88" s="60"/>
      <c r="B88" s="70"/>
      <c r="C88" s="70"/>
      <c r="D88" s="60"/>
      <c r="E88" s="60">
        <f t="shared" si="3"/>
        <v>0</v>
      </c>
      <c r="F88" s="59"/>
    </row>
    <row r="89" spans="1:6" ht="12">
      <c r="A89" s="60"/>
      <c r="B89" s="71"/>
      <c r="C89" s="70"/>
      <c r="D89" s="60"/>
      <c r="E89" s="60">
        <f t="shared" si="3"/>
        <v>0</v>
      </c>
      <c r="F89" s="59"/>
    </row>
    <row r="90" spans="1:6" ht="12">
      <c r="A90" s="60"/>
      <c r="B90" s="60"/>
      <c r="C90" s="70"/>
      <c r="D90" s="60"/>
      <c r="E90" s="60">
        <f t="shared" si="3"/>
        <v>0</v>
      </c>
      <c r="F90" s="59"/>
    </row>
    <row r="91" spans="1:6" ht="12">
      <c r="A91" s="60"/>
      <c r="B91" s="75"/>
      <c r="C91" s="75"/>
      <c r="D91" s="60"/>
      <c r="E91" s="60">
        <f t="shared" si="3"/>
        <v>0</v>
      </c>
      <c r="F91" s="59"/>
    </row>
    <row r="92" spans="1:6" ht="12">
      <c r="A92" s="60"/>
      <c r="B92" s="60"/>
      <c r="C92" s="60"/>
      <c r="D92" s="60"/>
      <c r="E92" s="60">
        <f t="shared" si="3"/>
        <v>0</v>
      </c>
      <c r="F92" s="59"/>
    </row>
    <row r="93" spans="1:6" ht="12">
      <c r="A93" s="60"/>
      <c r="B93" s="60"/>
      <c r="C93" s="60"/>
      <c r="D93" s="60"/>
      <c r="E93" s="60">
        <f t="shared" si="3"/>
        <v>0</v>
      </c>
      <c r="F93" s="59"/>
    </row>
    <row r="94" spans="1:5" ht="12">
      <c r="A94" s="60"/>
      <c r="B94" s="60"/>
      <c r="C94" s="60"/>
      <c r="D94" s="60"/>
      <c r="E94" s="60">
        <f t="shared" si="3"/>
        <v>0</v>
      </c>
    </row>
    <row r="95" spans="1:5" ht="12">
      <c r="A95" s="60"/>
      <c r="B95" s="60"/>
      <c r="C95" s="60"/>
      <c r="D95" s="60"/>
      <c r="E95" s="60">
        <f t="shared" si="3"/>
        <v>0</v>
      </c>
    </row>
    <row r="96" spans="1:5" ht="12">
      <c r="A96" s="60"/>
      <c r="B96" s="60"/>
      <c r="C96" s="60"/>
      <c r="D96" s="60"/>
      <c r="E96" s="60">
        <f t="shared" si="3"/>
        <v>0</v>
      </c>
    </row>
    <row r="97" spans="1:5" ht="12">
      <c r="A97" s="60"/>
      <c r="B97" s="60"/>
      <c r="C97" s="60"/>
      <c r="D97" s="60"/>
      <c r="E97" s="60">
        <f t="shared" si="3"/>
        <v>0</v>
      </c>
    </row>
    <row r="98" spans="1:5" ht="12">
      <c r="A98" s="60"/>
      <c r="B98" s="60"/>
      <c r="C98" s="60"/>
      <c r="D98" s="60"/>
      <c r="E98" s="60">
        <f t="shared" si="3"/>
        <v>0</v>
      </c>
    </row>
    <row r="99" spans="1:5" ht="12">
      <c r="A99" s="60"/>
      <c r="B99" s="60"/>
      <c r="C99" s="60"/>
      <c r="D99" s="60"/>
      <c r="E99" s="60">
        <f t="shared" si="3"/>
        <v>0</v>
      </c>
    </row>
    <row r="100" spans="1:5" ht="12">
      <c r="A100" s="60"/>
      <c r="B100" s="60"/>
      <c r="C100" s="60"/>
      <c r="D100" s="60"/>
      <c r="E100" s="60">
        <f t="shared" si="3"/>
        <v>0</v>
      </c>
    </row>
    <row r="101" spans="1:5" ht="12">
      <c r="A101" s="60"/>
      <c r="B101" s="60"/>
      <c r="C101" s="60"/>
      <c r="D101" s="60"/>
      <c r="E101" s="60">
        <f t="shared" si="3"/>
        <v>0</v>
      </c>
    </row>
    <row r="102" spans="1:5" ht="12">
      <c r="A102" s="60"/>
      <c r="B102" s="60"/>
      <c r="C102" s="60"/>
      <c r="D102" s="60"/>
      <c r="E102" s="60">
        <f t="shared" si="3"/>
        <v>0</v>
      </c>
    </row>
    <row r="103" spans="1:5" ht="12">
      <c r="A103" s="60"/>
      <c r="B103" s="60"/>
      <c r="C103" s="60"/>
      <c r="D103" s="60"/>
      <c r="E103" s="60">
        <f t="shared" si="3"/>
        <v>0</v>
      </c>
    </row>
    <row r="104" spans="1:5" ht="12">
      <c r="A104" s="60"/>
      <c r="B104" s="60"/>
      <c r="C104" s="60"/>
      <c r="D104" s="60"/>
      <c r="E104" s="60">
        <f t="shared" si="3"/>
        <v>0</v>
      </c>
    </row>
    <row r="105" spans="1:5" ht="12">
      <c r="A105" s="60"/>
      <c r="B105" s="60"/>
      <c r="C105" s="60"/>
      <c r="D105" s="60"/>
      <c r="E105" s="60">
        <f t="shared" si="3"/>
        <v>0</v>
      </c>
    </row>
    <row r="106" spans="1:5" ht="12">
      <c r="A106" s="60"/>
      <c r="B106" s="60"/>
      <c r="C106" s="60"/>
      <c r="D106" s="60"/>
      <c r="E106" s="60">
        <f t="shared" si="3"/>
        <v>0</v>
      </c>
    </row>
    <row r="107" spans="1:5" ht="12">
      <c r="A107" s="60"/>
      <c r="B107" s="60"/>
      <c r="C107" s="60"/>
      <c r="D107" s="60"/>
      <c r="E107" s="60">
        <f t="shared" si="3"/>
        <v>0</v>
      </c>
    </row>
    <row r="162" ht="12">
      <c r="B162" s="59" t="s">
        <v>121</v>
      </c>
    </row>
    <row r="163" ht="12">
      <c r="B163" s="59" t="s">
        <v>123</v>
      </c>
    </row>
    <row r="164" ht="12">
      <c r="B164" s="59" t="s">
        <v>127</v>
      </c>
    </row>
    <row r="165" ht="12">
      <c r="B165" s="59" t="s">
        <v>126</v>
      </c>
    </row>
    <row r="166" ht="12">
      <c r="B166" s="59" t="s">
        <v>128</v>
      </c>
    </row>
    <row r="167" ht="12">
      <c r="B167" s="59" t="s">
        <v>122</v>
      </c>
    </row>
    <row r="168" ht="12">
      <c r="B168" s="59" t="s">
        <v>140</v>
      </c>
    </row>
    <row r="169" ht="12">
      <c r="B169" s="59" t="s">
        <v>125</v>
      </c>
    </row>
    <row r="170" ht="12">
      <c r="B170" s="59" t="s">
        <v>124</v>
      </c>
    </row>
    <row r="171" ht="12">
      <c r="B171" s="59" t="s">
        <v>129</v>
      </c>
    </row>
    <row r="172" ht="12">
      <c r="B172" s="59" t="s">
        <v>131</v>
      </c>
    </row>
    <row r="173" ht="12">
      <c r="B173" s="59" t="s">
        <v>130</v>
      </c>
    </row>
    <row r="174" ht="12">
      <c r="B174" s="59" t="s">
        <v>120</v>
      </c>
    </row>
    <row r="175" ht="12">
      <c r="B175" s="59" t="s">
        <v>141</v>
      </c>
    </row>
  </sheetData>
  <sheetProtection/>
  <mergeCells count="4">
    <mergeCell ref="A4:F4"/>
    <mergeCell ref="A1:F1"/>
    <mergeCell ref="A2:F2"/>
    <mergeCell ref="A3:F3"/>
  </mergeCells>
  <dataValidations count="2">
    <dataValidation type="list" allowBlank="1" showInputMessage="1" showErrorMessage="1" sqref="A108:A155">
      <formula1>$B$162:$B$174</formula1>
    </dataValidation>
    <dataValidation type="list" allowBlank="1" showInputMessage="1" showErrorMessage="1" sqref="A9:A107">
      <formula1>$B$162:$B$175</formula1>
    </dataValidation>
  </dataValidations>
  <printOptions/>
  <pageMargins left="0.75" right="0.75" top="1" bottom="1" header="0.5" footer="0.5"/>
  <pageSetup horizontalDpi="300" verticalDpi="300" orientation="portrait" scale="80"/>
  <headerFooter alignWithMargins="0">
    <oddFooter>&amp;CPg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9"/>
  <sheetViews>
    <sheetView zoomScalePageLayoutView="0" workbookViewId="0" topLeftCell="A56">
      <selection activeCell="B76" sqref="B76:E78"/>
    </sheetView>
  </sheetViews>
  <sheetFormatPr defaultColWidth="11.421875" defaultRowHeight="12.75"/>
  <cols>
    <col min="1" max="1" width="4.7109375" style="4" customWidth="1"/>
    <col min="2" max="2" width="8.421875" style="4" customWidth="1"/>
    <col min="3" max="3" width="21.7109375" style="0" customWidth="1"/>
    <col min="4" max="4" width="27.7109375" style="0" customWidth="1"/>
    <col min="5" max="5" width="8.28125" style="7" bestFit="1" customWidth="1"/>
    <col min="6" max="6" width="0.13671875" style="26" customWidth="1"/>
    <col min="7" max="7" width="2.7109375" style="19" customWidth="1"/>
    <col min="8" max="8" width="2.7109375" style="19" hidden="1" customWidth="1"/>
    <col min="9" max="9" width="3.7109375" style="19" hidden="1" customWidth="1"/>
    <col min="10" max="10" width="3.7109375" style="19" customWidth="1"/>
    <col min="11" max="11" width="3.7109375" style="4" customWidth="1"/>
    <col min="12" max="12" width="9.140625" style="23" customWidth="1"/>
    <col min="13" max="13" width="0.13671875" style="10" customWidth="1"/>
    <col min="14" max="14" width="13.00390625" style="4" customWidth="1"/>
    <col min="15" max="15" width="16.28125" style="38" customWidth="1"/>
    <col min="16" max="16" width="13.00390625" style="62" customWidth="1"/>
    <col min="17" max="17" width="9.7109375" style="96" bestFit="1" customWidth="1"/>
    <col min="18" max="19" width="8.8515625" style="56" customWidth="1"/>
    <col min="20" max="20" width="16.140625" style="56" customWidth="1"/>
    <col min="21" max="21" width="8.8515625" style="56" customWidth="1"/>
    <col min="22" max="16384" width="8.8515625" style="0" customWidth="1"/>
  </cols>
  <sheetData>
    <row r="1" spans="1:21" s="20" customFormat="1" ht="30" customHeight="1">
      <c r="A1" s="127" t="str">
        <f>+COVER!A1</f>
        <v>US Biathlon World Team Trials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01"/>
      <c r="N1" s="101"/>
      <c r="O1" s="101"/>
      <c r="P1" s="93"/>
      <c r="Q1" s="94"/>
      <c r="R1" s="95"/>
      <c r="S1" s="95"/>
      <c r="T1" s="95"/>
      <c r="U1" s="95"/>
    </row>
    <row r="2" spans="1:21" s="20" customFormat="1" ht="18" customHeight="1">
      <c r="A2" s="130">
        <f>+COVER!A2</f>
        <v>40166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02"/>
      <c r="N2" s="102"/>
      <c r="O2" s="102"/>
      <c r="P2" s="93"/>
      <c r="Q2" s="94"/>
      <c r="R2" s="95"/>
      <c r="S2" s="95"/>
      <c r="T2" s="95"/>
      <c r="U2" s="95"/>
    </row>
    <row r="3" spans="1:21" s="16" customFormat="1" ht="15" customHeight="1">
      <c r="A3" s="130" t="str">
        <f>+COVER!A3</f>
        <v>SPRINT COMPETITION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02"/>
      <c r="N3" s="102"/>
      <c r="O3" s="102"/>
      <c r="P3" s="29"/>
      <c r="Q3" s="96"/>
      <c r="R3" s="59"/>
      <c r="S3" s="59"/>
      <c r="T3" s="59"/>
      <c r="U3" s="59"/>
    </row>
    <row r="4" spans="1:21" s="16" customFormat="1" ht="15" customHeight="1">
      <c r="A4" s="131" t="s">
        <v>103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28"/>
      <c r="N4" s="28"/>
      <c r="O4" s="28"/>
      <c r="P4" s="29"/>
      <c r="Q4" s="96"/>
      <c r="R4" s="59"/>
      <c r="S4" s="59"/>
      <c r="T4" s="59"/>
      <c r="U4" s="59"/>
    </row>
    <row r="5" spans="1:15" ht="12">
      <c r="A5" s="43" t="s">
        <v>107</v>
      </c>
      <c r="B5" s="5"/>
      <c r="C5" s="2"/>
      <c r="D5" s="2"/>
      <c r="E5" s="8"/>
      <c r="F5" s="27"/>
      <c r="G5" s="28"/>
      <c r="H5" s="28"/>
      <c r="I5" s="28"/>
      <c r="J5" s="28"/>
      <c r="K5" s="5"/>
      <c r="L5" s="45" t="s">
        <v>108</v>
      </c>
      <c r="M5" s="9"/>
      <c r="O5" s="45"/>
    </row>
    <row r="6" ht="12">
      <c r="C6" s="2"/>
    </row>
    <row r="7" spans="1:21" s="14" customFormat="1" ht="12">
      <c r="A7" s="48" t="s">
        <v>104</v>
      </c>
      <c r="B7" s="31" t="s">
        <v>75</v>
      </c>
      <c r="C7" s="14" t="s">
        <v>105</v>
      </c>
      <c r="D7" s="14" t="s">
        <v>106</v>
      </c>
      <c r="E7" s="32" t="s">
        <v>101</v>
      </c>
      <c r="F7" s="33" t="s">
        <v>67</v>
      </c>
      <c r="G7" s="34" t="s">
        <v>69</v>
      </c>
      <c r="H7" s="34" t="s">
        <v>69</v>
      </c>
      <c r="I7" s="34" t="s">
        <v>70</v>
      </c>
      <c r="J7" s="34" t="s">
        <v>70</v>
      </c>
      <c r="K7" s="31" t="s">
        <v>68</v>
      </c>
      <c r="L7" s="35" t="s">
        <v>71</v>
      </c>
      <c r="M7" s="36"/>
      <c r="N7" s="31"/>
      <c r="O7" s="39"/>
      <c r="P7" s="97"/>
      <c r="Q7" s="98"/>
      <c r="R7" s="99"/>
      <c r="S7" s="99"/>
      <c r="T7" s="99"/>
      <c r="U7" s="99"/>
    </row>
    <row r="8" spans="1:21" s="14" customFormat="1" ht="13.5">
      <c r="A8" s="60" t="s">
        <v>123</v>
      </c>
      <c r="B8" s="50">
        <v>1</v>
      </c>
      <c r="C8" s="107" t="s">
        <v>2</v>
      </c>
      <c r="D8" s="107" t="s">
        <v>5</v>
      </c>
      <c r="E8" s="88">
        <v>0.45868055555555554</v>
      </c>
      <c r="F8" s="84"/>
      <c r="G8" s="50"/>
      <c r="H8" s="50"/>
      <c r="I8" s="50"/>
      <c r="J8" s="50"/>
      <c r="K8" s="51">
        <f>IF(ISBLANK(G8),"",G8+H8+I8+J8)</f>
      </c>
      <c r="L8" s="35"/>
      <c r="M8" s="36"/>
      <c r="N8" s="31"/>
      <c r="O8" s="39"/>
      <c r="P8" s="97"/>
      <c r="Q8" s="59"/>
      <c r="R8" s="29"/>
      <c r="S8" s="78"/>
      <c r="T8" s="78"/>
      <c r="U8" s="99"/>
    </row>
    <row r="9" spans="1:21" s="14" customFormat="1" ht="12">
      <c r="A9" s="60" t="s">
        <v>121</v>
      </c>
      <c r="B9" s="50">
        <v>2</v>
      </c>
      <c r="C9" s="111" t="s">
        <v>149</v>
      </c>
      <c r="D9" s="110" t="s">
        <v>165</v>
      </c>
      <c r="E9" s="89">
        <v>0.4590277777777778</v>
      </c>
      <c r="F9" s="33"/>
      <c r="G9" s="82"/>
      <c r="H9" s="82"/>
      <c r="I9" s="82"/>
      <c r="J9" s="82"/>
      <c r="K9" s="83">
        <f>IF(ISBLANK(G9),"",G9+H9+I9+J9)</f>
      </c>
      <c r="L9" s="35"/>
      <c r="M9" s="36"/>
      <c r="N9" s="31"/>
      <c r="O9" s="39"/>
      <c r="P9" s="97"/>
      <c r="Q9" s="59"/>
      <c r="R9" s="29"/>
      <c r="S9" s="78"/>
      <c r="T9" s="78"/>
      <c r="U9" s="99"/>
    </row>
    <row r="10" spans="1:21" s="14" customFormat="1" ht="12">
      <c r="A10" s="60" t="s">
        <v>121</v>
      </c>
      <c r="B10" s="50">
        <v>3</v>
      </c>
      <c r="C10" s="111" t="s">
        <v>145</v>
      </c>
      <c r="D10" s="110" t="s">
        <v>163</v>
      </c>
      <c r="E10" s="88">
        <v>0.459375</v>
      </c>
      <c r="F10" s="33"/>
      <c r="G10" s="50"/>
      <c r="H10" s="50"/>
      <c r="I10" s="50"/>
      <c r="J10" s="50"/>
      <c r="K10" s="51">
        <f>IF(ISBLANK(G10),"",G10+H10+I10+J10)</f>
      </c>
      <c r="L10" s="35"/>
      <c r="M10" s="36"/>
      <c r="N10" s="31"/>
      <c r="O10" s="39"/>
      <c r="P10" s="97"/>
      <c r="Q10" s="59"/>
      <c r="R10" s="29"/>
      <c r="S10" s="78"/>
      <c r="T10" s="78"/>
      <c r="U10" s="99"/>
    </row>
    <row r="11" spans="1:21" s="14" customFormat="1" ht="12">
      <c r="A11" s="60" t="s">
        <v>121</v>
      </c>
      <c r="B11" s="50">
        <v>4</v>
      </c>
      <c r="C11" s="111" t="s">
        <v>158</v>
      </c>
      <c r="D11" s="110" t="s">
        <v>171</v>
      </c>
      <c r="E11" s="88">
        <v>0.459722222222222</v>
      </c>
      <c r="F11" s="33"/>
      <c r="G11" s="50"/>
      <c r="H11" s="50"/>
      <c r="I11" s="50"/>
      <c r="J11" s="50"/>
      <c r="K11" s="51">
        <f>IF(ISBLANK(G11),"",G11+H11+I11+J11)</f>
      </c>
      <c r="L11" s="35"/>
      <c r="M11" s="36"/>
      <c r="N11" s="31"/>
      <c r="O11" s="39"/>
      <c r="P11" s="97"/>
      <c r="Q11" s="59"/>
      <c r="R11" s="29"/>
      <c r="S11" s="78"/>
      <c r="T11" s="78"/>
      <c r="U11" s="99"/>
    </row>
    <row r="12" spans="1:21" s="14" customFormat="1" ht="12">
      <c r="A12" s="60" t="s">
        <v>121</v>
      </c>
      <c r="B12" s="50">
        <v>5</v>
      </c>
      <c r="C12" s="109" t="s">
        <v>150</v>
      </c>
      <c r="D12" s="110" t="s">
        <v>165</v>
      </c>
      <c r="E12" s="88">
        <v>0.460069444444444</v>
      </c>
      <c r="F12" s="33"/>
      <c r="G12" s="50"/>
      <c r="H12" s="50"/>
      <c r="I12" s="50"/>
      <c r="J12" s="50"/>
      <c r="K12" s="51">
        <f>IF(ISBLANK(G12),"",G12+H12+I12+J12)</f>
      </c>
      <c r="L12" s="35"/>
      <c r="M12" s="36"/>
      <c r="N12" s="31"/>
      <c r="O12" s="39"/>
      <c r="P12" s="97"/>
      <c r="Q12" s="59"/>
      <c r="R12" s="29"/>
      <c r="S12" s="78"/>
      <c r="T12" s="78"/>
      <c r="U12" s="99"/>
    </row>
    <row r="13" spans="1:20" ht="12">
      <c r="A13" s="60" t="s">
        <v>121</v>
      </c>
      <c r="B13" s="50">
        <v>6</v>
      </c>
      <c r="C13" s="111" t="s">
        <v>157</v>
      </c>
      <c r="D13" s="110" t="s">
        <v>170</v>
      </c>
      <c r="E13" s="88">
        <v>0.460416666666667</v>
      </c>
      <c r="G13" s="50"/>
      <c r="H13" s="50"/>
      <c r="I13" s="50"/>
      <c r="J13" s="50"/>
      <c r="K13" s="51">
        <f aca="true" t="shared" si="0" ref="K13:K57">IF(ISBLANK(G13),"",G13+H13+I13+J13)</f>
      </c>
      <c r="Q13" s="59"/>
      <c r="R13" s="29"/>
      <c r="S13" s="78"/>
      <c r="T13" s="78"/>
    </row>
    <row r="14" spans="1:20" ht="12">
      <c r="A14" s="60" t="s">
        <v>121</v>
      </c>
      <c r="B14" s="50">
        <v>7</v>
      </c>
      <c r="C14" s="111" t="s">
        <v>148</v>
      </c>
      <c r="D14" s="110" t="s">
        <v>165</v>
      </c>
      <c r="E14" s="88">
        <v>0.460763888888889</v>
      </c>
      <c r="G14" s="50"/>
      <c r="H14" s="50"/>
      <c r="I14" s="50"/>
      <c r="J14" s="50"/>
      <c r="K14" s="51">
        <f t="shared" si="0"/>
      </c>
      <c r="Q14" s="59"/>
      <c r="R14" s="29"/>
      <c r="S14" s="78"/>
      <c r="T14" s="78"/>
    </row>
    <row r="15" spans="1:20" ht="12">
      <c r="A15" s="60" t="s">
        <v>121</v>
      </c>
      <c r="B15" s="50">
        <v>8</v>
      </c>
      <c r="C15" s="111" t="s">
        <v>154</v>
      </c>
      <c r="D15" s="110" t="s">
        <v>60</v>
      </c>
      <c r="E15" s="88">
        <v>0.461111111111111</v>
      </c>
      <c r="G15" s="50"/>
      <c r="H15" s="50"/>
      <c r="I15" s="50"/>
      <c r="J15" s="50"/>
      <c r="K15" s="51">
        <f t="shared" si="0"/>
      </c>
      <c r="Q15" s="59"/>
      <c r="R15" s="29"/>
      <c r="S15" s="78"/>
      <c r="T15" s="78"/>
    </row>
    <row r="16" spans="1:20" ht="12">
      <c r="A16" s="60" t="s">
        <v>121</v>
      </c>
      <c r="B16" s="50">
        <v>9</v>
      </c>
      <c r="C16" s="111" t="s">
        <v>152</v>
      </c>
      <c r="D16" s="110" t="s">
        <v>167</v>
      </c>
      <c r="E16" s="88">
        <v>0.461458333333333</v>
      </c>
      <c r="G16" s="50"/>
      <c r="H16" s="50"/>
      <c r="I16" s="50"/>
      <c r="J16" s="50"/>
      <c r="K16" s="51">
        <f t="shared" si="0"/>
      </c>
      <c r="Q16" s="59"/>
      <c r="R16" s="29"/>
      <c r="S16" s="78"/>
      <c r="T16" s="79"/>
    </row>
    <row r="17" spans="1:20" ht="12">
      <c r="A17" s="60" t="s">
        <v>121</v>
      </c>
      <c r="B17" s="50">
        <v>10</v>
      </c>
      <c r="C17" s="109" t="s">
        <v>155</v>
      </c>
      <c r="D17" s="110" t="s">
        <v>169</v>
      </c>
      <c r="E17" s="88">
        <v>0.461805555555556</v>
      </c>
      <c r="G17" s="50"/>
      <c r="H17" s="50"/>
      <c r="I17" s="50"/>
      <c r="J17" s="50"/>
      <c r="K17" s="51">
        <f t="shared" si="0"/>
      </c>
      <c r="Q17" s="59"/>
      <c r="R17" s="29"/>
      <c r="S17" s="77"/>
      <c r="T17" s="78"/>
    </row>
    <row r="18" spans="1:20" ht="12">
      <c r="A18" s="60" t="s">
        <v>121</v>
      </c>
      <c r="B18" s="50">
        <v>11</v>
      </c>
      <c r="C18" s="111" t="s">
        <v>153</v>
      </c>
      <c r="D18" s="110" t="s">
        <v>163</v>
      </c>
      <c r="E18" s="88">
        <v>0.462152777777778</v>
      </c>
      <c r="G18" s="50"/>
      <c r="H18" s="50"/>
      <c r="I18" s="50"/>
      <c r="J18" s="50"/>
      <c r="K18" s="51"/>
      <c r="Q18" s="59"/>
      <c r="R18" s="29"/>
      <c r="S18" s="78"/>
      <c r="T18" s="78"/>
    </row>
    <row r="19" spans="1:20" ht="13.5">
      <c r="A19" s="60" t="s">
        <v>123</v>
      </c>
      <c r="B19" s="50">
        <v>12</v>
      </c>
      <c r="C19" s="108" t="s">
        <v>4</v>
      </c>
      <c r="D19" s="107" t="s">
        <v>6</v>
      </c>
      <c r="E19" s="88">
        <v>0.4625</v>
      </c>
      <c r="G19" s="50"/>
      <c r="H19" s="50"/>
      <c r="I19" s="50"/>
      <c r="J19" s="50"/>
      <c r="K19" s="51"/>
      <c r="Q19" s="59"/>
      <c r="R19" s="29"/>
      <c r="S19" s="78"/>
      <c r="T19" s="78"/>
    </row>
    <row r="20" spans="1:20" ht="12">
      <c r="A20" s="60" t="s">
        <v>121</v>
      </c>
      <c r="B20" s="50">
        <v>13</v>
      </c>
      <c r="C20" s="109" t="s">
        <v>156</v>
      </c>
      <c r="D20" s="110" t="s">
        <v>170</v>
      </c>
      <c r="E20" s="88">
        <v>0.462847222222222</v>
      </c>
      <c r="G20" s="50"/>
      <c r="H20" s="50"/>
      <c r="I20" s="50"/>
      <c r="J20" s="50"/>
      <c r="K20" s="51">
        <f t="shared" si="0"/>
      </c>
      <c r="Q20" s="59"/>
      <c r="R20" s="29"/>
      <c r="S20" s="79"/>
      <c r="T20" s="78"/>
    </row>
    <row r="21" spans="1:20" ht="12">
      <c r="A21" s="60" t="s">
        <v>121</v>
      </c>
      <c r="B21" s="50">
        <v>14</v>
      </c>
      <c r="C21" s="109" t="s">
        <v>161</v>
      </c>
      <c r="D21" s="110" t="s">
        <v>173</v>
      </c>
      <c r="E21" s="88">
        <v>0.463194444444444</v>
      </c>
      <c r="G21" s="50"/>
      <c r="H21" s="50"/>
      <c r="I21" s="50"/>
      <c r="J21" s="50"/>
      <c r="K21" s="51">
        <f t="shared" si="0"/>
      </c>
      <c r="Q21" s="59"/>
      <c r="R21" s="29"/>
      <c r="S21" s="59"/>
      <c r="T21" s="59"/>
    </row>
    <row r="22" spans="1:20" ht="12">
      <c r="A22" s="60" t="s">
        <v>121</v>
      </c>
      <c r="B22" s="50">
        <v>15</v>
      </c>
      <c r="C22" s="111" t="s">
        <v>151</v>
      </c>
      <c r="D22" s="110" t="s">
        <v>166</v>
      </c>
      <c r="E22" s="88">
        <v>0.463541666666667</v>
      </c>
      <c r="G22" s="50"/>
      <c r="H22" s="50"/>
      <c r="I22" s="50"/>
      <c r="J22" s="50"/>
      <c r="K22" s="51">
        <f t="shared" si="0"/>
      </c>
      <c r="Q22" s="59"/>
      <c r="R22" s="29"/>
      <c r="S22" s="59"/>
      <c r="T22" s="59"/>
    </row>
    <row r="23" spans="1:20" ht="13.5">
      <c r="A23" s="60" t="s">
        <v>123</v>
      </c>
      <c r="B23" s="50">
        <v>16</v>
      </c>
      <c r="C23" s="109" t="s">
        <v>1</v>
      </c>
      <c r="D23" s="107" t="s">
        <v>169</v>
      </c>
      <c r="E23" s="88">
        <v>0.463888888888889</v>
      </c>
      <c r="G23" s="50"/>
      <c r="H23" s="50"/>
      <c r="I23" s="50"/>
      <c r="J23" s="50"/>
      <c r="K23" s="51">
        <f t="shared" si="0"/>
      </c>
      <c r="Q23" s="59"/>
      <c r="R23" s="29"/>
      <c r="S23" s="59"/>
      <c r="T23" s="78"/>
    </row>
    <row r="24" spans="1:20" ht="12">
      <c r="A24" s="60" t="s">
        <v>121</v>
      </c>
      <c r="B24" s="50">
        <v>17</v>
      </c>
      <c r="C24" s="111" t="s">
        <v>144</v>
      </c>
      <c r="D24" s="110" t="s">
        <v>162</v>
      </c>
      <c r="E24" s="88">
        <v>0.464236111111111</v>
      </c>
      <c r="G24" s="50"/>
      <c r="H24" s="50"/>
      <c r="I24" s="50"/>
      <c r="J24" s="50"/>
      <c r="K24" s="51"/>
      <c r="Q24" s="59"/>
      <c r="R24" s="29"/>
      <c r="S24" s="78"/>
      <c r="T24" s="78"/>
    </row>
    <row r="25" spans="1:20" ht="12">
      <c r="A25" s="60" t="s">
        <v>121</v>
      </c>
      <c r="B25" s="50">
        <v>18</v>
      </c>
      <c r="C25" s="111" t="s">
        <v>146</v>
      </c>
      <c r="D25" s="110" t="s">
        <v>164</v>
      </c>
      <c r="E25" s="88">
        <v>0.464583333333333</v>
      </c>
      <c r="G25" s="50"/>
      <c r="H25" s="50"/>
      <c r="I25" s="50"/>
      <c r="J25" s="50"/>
      <c r="K25" s="51">
        <f t="shared" si="0"/>
      </c>
      <c r="Q25" s="59"/>
      <c r="R25" s="29"/>
      <c r="S25" s="78"/>
      <c r="T25" s="78"/>
    </row>
    <row r="26" spans="1:20" ht="12">
      <c r="A26" s="60" t="s">
        <v>121</v>
      </c>
      <c r="B26" s="50">
        <v>19</v>
      </c>
      <c r="C26" s="111" t="s">
        <v>159</v>
      </c>
      <c r="D26" s="110" t="s">
        <v>169</v>
      </c>
      <c r="E26" s="88">
        <v>0.464930555555556</v>
      </c>
      <c r="G26" s="50"/>
      <c r="H26" s="50"/>
      <c r="I26" s="50"/>
      <c r="J26" s="50"/>
      <c r="K26" s="51">
        <f t="shared" si="0"/>
      </c>
      <c r="Q26" s="59"/>
      <c r="R26" s="100"/>
      <c r="S26" s="78"/>
      <c r="T26" s="78"/>
    </row>
    <row r="27" spans="1:20" ht="13.5">
      <c r="A27" s="60" t="s">
        <v>123</v>
      </c>
      <c r="B27" s="50">
        <v>20</v>
      </c>
      <c r="C27" s="108" t="s">
        <v>3</v>
      </c>
      <c r="D27" s="107" t="s">
        <v>163</v>
      </c>
      <c r="E27" s="88">
        <v>0.465277777777778</v>
      </c>
      <c r="G27" s="50"/>
      <c r="H27" s="50"/>
      <c r="I27" s="50"/>
      <c r="J27" s="50"/>
      <c r="K27" s="51">
        <f t="shared" si="0"/>
      </c>
      <c r="Q27" s="59"/>
      <c r="R27" s="29"/>
      <c r="S27" s="77"/>
      <c r="T27" s="78"/>
    </row>
    <row r="28" spans="1:20" ht="12">
      <c r="A28" s="60" t="s">
        <v>121</v>
      </c>
      <c r="B28" s="50">
        <v>21</v>
      </c>
      <c r="C28" s="111" t="s">
        <v>160</v>
      </c>
      <c r="D28" s="110" t="s">
        <v>172</v>
      </c>
      <c r="E28" s="88">
        <v>0.465625</v>
      </c>
      <c r="G28" s="50"/>
      <c r="H28" s="50"/>
      <c r="I28" s="50"/>
      <c r="J28" s="50"/>
      <c r="K28" s="51">
        <f t="shared" si="0"/>
      </c>
      <c r="Q28" s="59"/>
      <c r="R28" s="29"/>
      <c r="S28" s="78"/>
      <c r="T28" s="78"/>
    </row>
    <row r="29" spans="1:20" ht="12">
      <c r="A29" s="60" t="s">
        <v>121</v>
      </c>
      <c r="B29" s="50">
        <v>22</v>
      </c>
      <c r="C29" s="111" t="s">
        <v>147</v>
      </c>
      <c r="D29" s="110" t="s">
        <v>174</v>
      </c>
      <c r="E29" s="88">
        <v>0.465972222222222</v>
      </c>
      <c r="G29" s="50"/>
      <c r="H29" s="50"/>
      <c r="I29" s="50"/>
      <c r="J29" s="50"/>
      <c r="K29" s="51">
        <f t="shared" si="0"/>
      </c>
      <c r="Q29" s="59"/>
      <c r="R29" s="29"/>
      <c r="S29" s="78"/>
      <c r="T29" s="78"/>
    </row>
    <row r="30" spans="1:20" ht="12">
      <c r="A30" s="60"/>
      <c r="B30" s="50">
        <v>23</v>
      </c>
      <c r="C30" s="115" t="s">
        <v>58</v>
      </c>
      <c r="D30" s="70"/>
      <c r="E30" s="88">
        <v>0.466319444444444</v>
      </c>
      <c r="G30" s="50"/>
      <c r="H30" s="50"/>
      <c r="I30" s="50"/>
      <c r="J30" s="50"/>
      <c r="K30" s="51">
        <f t="shared" si="0"/>
      </c>
      <c r="Q30" s="59"/>
      <c r="R30" s="29"/>
      <c r="S30" s="59"/>
      <c r="T30" s="78"/>
    </row>
    <row r="31" spans="1:20" ht="12">
      <c r="A31" s="60"/>
      <c r="B31" s="50"/>
      <c r="C31" s="115"/>
      <c r="D31" s="70"/>
      <c r="E31" s="88"/>
      <c r="G31" s="50"/>
      <c r="H31" s="50"/>
      <c r="I31" s="50"/>
      <c r="J31" s="50"/>
      <c r="K31" s="51"/>
      <c r="Q31" s="59"/>
      <c r="R31" s="29"/>
      <c r="S31" s="59"/>
      <c r="T31" s="78"/>
    </row>
    <row r="32" spans="1:20" ht="12">
      <c r="A32" s="60" t="s">
        <v>125</v>
      </c>
      <c r="B32" s="50">
        <v>24</v>
      </c>
      <c r="C32" s="111" t="s">
        <v>183</v>
      </c>
      <c r="D32" s="110" t="s">
        <v>185</v>
      </c>
      <c r="E32" s="88">
        <v>0.4770833333333333</v>
      </c>
      <c r="G32" s="50"/>
      <c r="H32" s="50"/>
      <c r="I32" s="50"/>
      <c r="J32" s="50"/>
      <c r="K32" s="51">
        <f t="shared" si="0"/>
      </c>
      <c r="Q32" s="59"/>
      <c r="R32" s="29"/>
      <c r="S32" s="78"/>
      <c r="T32" s="78"/>
    </row>
    <row r="33" spans="1:20" ht="12">
      <c r="A33" s="60" t="s">
        <v>125</v>
      </c>
      <c r="B33" s="50">
        <v>25</v>
      </c>
      <c r="C33" s="111" t="s">
        <v>178</v>
      </c>
      <c r="D33" s="110" t="s">
        <v>169</v>
      </c>
      <c r="E33" s="88">
        <v>0.4774305555555556</v>
      </c>
      <c r="G33" s="50"/>
      <c r="H33" s="50"/>
      <c r="I33" s="50"/>
      <c r="J33" s="50"/>
      <c r="K33" s="51">
        <f t="shared" si="0"/>
      </c>
      <c r="Q33" s="59"/>
      <c r="R33" s="29"/>
      <c r="S33" s="78"/>
      <c r="T33" s="78"/>
    </row>
    <row r="34" spans="1:20" ht="12">
      <c r="A34" s="60" t="s">
        <v>125</v>
      </c>
      <c r="B34" s="50">
        <v>26</v>
      </c>
      <c r="C34" s="111" t="s">
        <v>176</v>
      </c>
      <c r="D34" s="110" t="s">
        <v>169</v>
      </c>
      <c r="E34" s="88">
        <v>0.4777777777777778</v>
      </c>
      <c r="G34" s="50"/>
      <c r="H34" s="50"/>
      <c r="I34" s="50"/>
      <c r="J34" s="50"/>
      <c r="K34" s="51"/>
      <c r="Q34" s="59"/>
      <c r="R34" s="29"/>
      <c r="S34" s="78"/>
      <c r="T34" s="78"/>
    </row>
    <row r="35" spans="1:20" ht="12">
      <c r="A35" s="60" t="s">
        <v>124</v>
      </c>
      <c r="B35" s="50">
        <v>27</v>
      </c>
      <c r="C35" s="111" t="s">
        <v>9</v>
      </c>
      <c r="D35" s="110" t="s">
        <v>170</v>
      </c>
      <c r="E35" s="88">
        <v>0.478125</v>
      </c>
      <c r="G35" s="50"/>
      <c r="H35" s="50"/>
      <c r="I35" s="50"/>
      <c r="J35" s="50"/>
      <c r="K35" s="51"/>
      <c r="Q35" s="59"/>
      <c r="R35" s="29"/>
      <c r="S35" s="78"/>
      <c r="T35" s="78"/>
    </row>
    <row r="36" spans="1:20" ht="12">
      <c r="A36" s="60" t="s">
        <v>124</v>
      </c>
      <c r="B36" s="50">
        <v>28</v>
      </c>
      <c r="C36" s="111" t="s">
        <v>7</v>
      </c>
      <c r="D36" s="110" t="s">
        <v>167</v>
      </c>
      <c r="E36" s="88">
        <v>0.478472222222222</v>
      </c>
      <c r="G36" s="50"/>
      <c r="H36" s="50"/>
      <c r="I36" s="50"/>
      <c r="J36" s="50"/>
      <c r="K36" s="51">
        <f t="shared" si="0"/>
      </c>
      <c r="Q36" s="59"/>
      <c r="R36" s="29"/>
      <c r="S36" s="59"/>
      <c r="T36" s="79"/>
    </row>
    <row r="37" spans="1:20" ht="12">
      <c r="A37" s="60" t="s">
        <v>124</v>
      </c>
      <c r="B37" s="50">
        <v>29</v>
      </c>
      <c r="C37" s="111" t="s">
        <v>10</v>
      </c>
      <c r="D37" s="110" t="s">
        <v>170</v>
      </c>
      <c r="E37" s="88">
        <v>0.478819444444445</v>
      </c>
      <c r="G37" s="50"/>
      <c r="H37" s="50"/>
      <c r="I37" s="50"/>
      <c r="J37" s="50"/>
      <c r="K37" s="51">
        <f t="shared" si="0"/>
      </c>
      <c r="Q37" s="59"/>
      <c r="R37" s="29"/>
      <c r="S37" s="78"/>
      <c r="T37" s="78"/>
    </row>
    <row r="38" spans="1:20" ht="12">
      <c r="A38" s="60" t="s">
        <v>124</v>
      </c>
      <c r="B38" s="50">
        <v>30</v>
      </c>
      <c r="C38" s="111" t="s">
        <v>8</v>
      </c>
      <c r="D38" s="110" t="s">
        <v>167</v>
      </c>
      <c r="E38" s="88">
        <v>0.479166666666667</v>
      </c>
      <c r="G38" s="50"/>
      <c r="H38" s="50"/>
      <c r="I38" s="50"/>
      <c r="J38" s="50"/>
      <c r="K38" s="51">
        <f t="shared" si="0"/>
      </c>
      <c r="Q38" s="59"/>
      <c r="R38" s="29"/>
      <c r="S38" s="78"/>
      <c r="T38" s="78"/>
    </row>
    <row r="39" spans="1:20" ht="12">
      <c r="A39" s="60" t="s">
        <v>125</v>
      </c>
      <c r="B39" s="50">
        <v>31</v>
      </c>
      <c r="C39" s="109" t="s">
        <v>180</v>
      </c>
      <c r="D39" s="110" t="s">
        <v>0</v>
      </c>
      <c r="E39" s="88">
        <v>0.479513888888889</v>
      </c>
      <c r="G39" s="50"/>
      <c r="H39" s="50"/>
      <c r="I39" s="50"/>
      <c r="J39" s="50"/>
      <c r="K39" s="51">
        <f t="shared" si="0"/>
      </c>
      <c r="Q39" s="59"/>
      <c r="R39" s="29"/>
      <c r="S39" s="78"/>
      <c r="T39" s="78"/>
    </row>
    <row r="40" spans="1:20" ht="12">
      <c r="A40" s="60" t="s">
        <v>125</v>
      </c>
      <c r="B40" s="50">
        <v>32</v>
      </c>
      <c r="C40" s="111" t="s">
        <v>175</v>
      </c>
      <c r="D40" s="110" t="s">
        <v>184</v>
      </c>
      <c r="E40" s="88">
        <v>0.479861111111112</v>
      </c>
      <c r="G40" s="50"/>
      <c r="H40" s="50"/>
      <c r="I40" s="50"/>
      <c r="J40" s="50"/>
      <c r="K40" s="51">
        <f t="shared" si="0"/>
      </c>
      <c r="Q40" s="59"/>
      <c r="R40" s="29"/>
      <c r="S40" s="78"/>
      <c r="T40" s="78"/>
    </row>
    <row r="41" spans="1:20" ht="12">
      <c r="A41" s="60" t="s">
        <v>125</v>
      </c>
      <c r="B41" s="50">
        <v>33</v>
      </c>
      <c r="C41" s="110" t="s">
        <v>177</v>
      </c>
      <c r="D41" s="110" t="s">
        <v>169</v>
      </c>
      <c r="E41" s="88">
        <v>0.480208333333334</v>
      </c>
      <c r="G41" s="50"/>
      <c r="H41" s="50"/>
      <c r="I41" s="50"/>
      <c r="J41" s="50"/>
      <c r="K41" s="51">
        <f t="shared" si="0"/>
      </c>
      <c r="Q41" s="59"/>
      <c r="R41" s="29"/>
      <c r="S41" s="77"/>
      <c r="T41" s="77"/>
    </row>
    <row r="42" spans="1:20" ht="12">
      <c r="A42" s="60" t="s">
        <v>125</v>
      </c>
      <c r="B42" s="50">
        <v>34</v>
      </c>
      <c r="C42" s="110" t="s">
        <v>181</v>
      </c>
      <c r="D42" s="110" t="s">
        <v>170</v>
      </c>
      <c r="E42" s="88">
        <v>0.480555555555556</v>
      </c>
      <c r="G42" s="50"/>
      <c r="H42" s="50"/>
      <c r="I42" s="50"/>
      <c r="J42" s="50"/>
      <c r="K42" s="51">
        <f t="shared" si="0"/>
      </c>
      <c r="Q42" s="59"/>
      <c r="R42" s="29"/>
      <c r="S42" s="78"/>
      <c r="T42" s="79"/>
    </row>
    <row r="43" spans="1:20" ht="12">
      <c r="A43" s="60" t="s">
        <v>125</v>
      </c>
      <c r="B43" s="50">
        <v>35</v>
      </c>
      <c r="C43" s="110" t="s">
        <v>182</v>
      </c>
      <c r="D43" s="110" t="s">
        <v>171</v>
      </c>
      <c r="E43" s="88">
        <v>0.480902777777778</v>
      </c>
      <c r="G43" s="50"/>
      <c r="H43" s="50"/>
      <c r="I43" s="50"/>
      <c r="J43" s="50"/>
      <c r="K43" s="51">
        <f t="shared" si="0"/>
      </c>
      <c r="Q43" s="59"/>
      <c r="R43" s="29"/>
      <c r="S43" s="59"/>
      <c r="T43" s="59"/>
    </row>
    <row r="44" spans="1:20" ht="12">
      <c r="A44" s="60" t="s">
        <v>125</v>
      </c>
      <c r="B44" s="50">
        <v>36</v>
      </c>
      <c r="C44" s="110" t="s">
        <v>179</v>
      </c>
      <c r="D44" s="110" t="s">
        <v>169</v>
      </c>
      <c r="E44" s="88">
        <v>0.481250000000001</v>
      </c>
      <c r="G44" s="50"/>
      <c r="H44" s="50"/>
      <c r="I44" s="50"/>
      <c r="J44" s="50"/>
      <c r="K44" s="51">
        <f t="shared" si="0"/>
      </c>
      <c r="Q44" s="59"/>
      <c r="R44" s="29"/>
      <c r="S44" s="77"/>
      <c r="T44" s="78"/>
    </row>
    <row r="45" spans="1:20" ht="12">
      <c r="A45" s="60"/>
      <c r="B45" s="50">
        <v>37</v>
      </c>
      <c r="C45" s="115" t="s">
        <v>58</v>
      </c>
      <c r="D45" s="70"/>
      <c r="E45" s="88">
        <v>0.481597222222223</v>
      </c>
      <c r="G45" s="50"/>
      <c r="H45" s="50"/>
      <c r="I45" s="50"/>
      <c r="J45" s="50"/>
      <c r="K45" s="51">
        <f t="shared" si="0"/>
      </c>
      <c r="Q45" s="59"/>
      <c r="R45" s="29"/>
      <c r="S45" s="78"/>
      <c r="T45" s="78"/>
    </row>
    <row r="46" spans="1:20" ht="12">
      <c r="A46" s="60"/>
      <c r="B46" s="50"/>
      <c r="C46" s="115"/>
      <c r="D46" s="70"/>
      <c r="E46" s="88"/>
      <c r="G46" s="50"/>
      <c r="H46" s="50"/>
      <c r="I46" s="50"/>
      <c r="J46" s="50"/>
      <c r="K46" s="51"/>
      <c r="Q46" s="59"/>
      <c r="R46" s="29"/>
      <c r="S46" s="78"/>
      <c r="T46" s="78"/>
    </row>
    <row r="47" spans="1:20" ht="12">
      <c r="A47" s="60" t="s">
        <v>122</v>
      </c>
      <c r="B47" s="50">
        <v>38</v>
      </c>
      <c r="C47" s="109" t="s">
        <v>22</v>
      </c>
      <c r="D47" s="113" t="s">
        <v>170</v>
      </c>
      <c r="E47" s="88">
        <v>0.48541666666666666</v>
      </c>
      <c r="G47" s="50"/>
      <c r="H47" s="50"/>
      <c r="I47" s="50"/>
      <c r="J47" s="50"/>
      <c r="K47" s="51">
        <f t="shared" si="0"/>
      </c>
      <c r="Q47" s="59"/>
      <c r="R47" s="29"/>
      <c r="S47" s="79"/>
      <c r="T47" s="79"/>
    </row>
    <row r="48" spans="1:20" ht="12">
      <c r="A48" s="60" t="s">
        <v>122</v>
      </c>
      <c r="B48" s="50">
        <v>39</v>
      </c>
      <c r="C48" s="113" t="s">
        <v>19</v>
      </c>
      <c r="D48" s="113" t="s">
        <v>25</v>
      </c>
      <c r="E48" s="88">
        <v>0.4857638888888889</v>
      </c>
      <c r="G48" s="50"/>
      <c r="H48" s="50"/>
      <c r="I48" s="50"/>
      <c r="J48" s="50"/>
      <c r="K48" s="51">
        <f t="shared" si="0"/>
      </c>
      <c r="Q48" s="59"/>
      <c r="R48" s="29"/>
      <c r="S48" s="59"/>
      <c r="T48" s="79"/>
    </row>
    <row r="49" spans="1:20" ht="12">
      <c r="A49" s="60" t="s">
        <v>122</v>
      </c>
      <c r="B49" s="50">
        <v>40</v>
      </c>
      <c r="C49" s="110" t="s">
        <v>52</v>
      </c>
      <c r="D49" s="110" t="s">
        <v>59</v>
      </c>
      <c r="E49" s="88">
        <v>0.4861111111111111</v>
      </c>
      <c r="G49" s="50"/>
      <c r="H49" s="50"/>
      <c r="I49" s="50"/>
      <c r="J49" s="50"/>
      <c r="K49" s="51">
        <f t="shared" si="0"/>
      </c>
      <c r="Q49" s="59"/>
      <c r="R49" s="29"/>
      <c r="S49" s="78"/>
      <c r="T49" s="78"/>
    </row>
    <row r="50" spans="1:20" ht="12">
      <c r="A50" s="60" t="s">
        <v>122</v>
      </c>
      <c r="B50" s="50">
        <v>41</v>
      </c>
      <c r="C50" s="110" t="s">
        <v>51</v>
      </c>
      <c r="D50" s="110" t="s">
        <v>29</v>
      </c>
      <c r="E50" s="88">
        <v>0.486458333333333</v>
      </c>
      <c r="G50" s="50"/>
      <c r="H50" s="50"/>
      <c r="I50" s="50"/>
      <c r="J50" s="50"/>
      <c r="K50" s="51"/>
      <c r="Q50" s="59"/>
      <c r="R50" s="29"/>
      <c r="S50" s="77"/>
      <c r="T50" s="78"/>
    </row>
    <row r="51" spans="1:20" ht="12">
      <c r="A51" s="60" t="s">
        <v>122</v>
      </c>
      <c r="B51" s="50">
        <v>42</v>
      </c>
      <c r="C51" s="110" t="s">
        <v>18</v>
      </c>
      <c r="D51" s="110" t="s">
        <v>28</v>
      </c>
      <c r="E51" s="88">
        <v>0.486805555555556</v>
      </c>
      <c r="G51" s="50"/>
      <c r="H51" s="50"/>
      <c r="I51" s="50"/>
      <c r="J51" s="50"/>
      <c r="K51" s="51">
        <f t="shared" si="0"/>
      </c>
      <c r="Q51" s="59"/>
      <c r="R51" s="29"/>
      <c r="S51" s="78"/>
      <c r="T51" s="78"/>
    </row>
    <row r="52" spans="1:20" ht="12">
      <c r="A52" s="60" t="s">
        <v>122</v>
      </c>
      <c r="B52" s="50">
        <v>43</v>
      </c>
      <c r="C52" s="110" t="s">
        <v>20</v>
      </c>
      <c r="D52" s="110" t="s">
        <v>30</v>
      </c>
      <c r="E52" s="88">
        <v>0.487152777777778</v>
      </c>
      <c r="G52" s="50"/>
      <c r="H52" s="50"/>
      <c r="I52" s="50"/>
      <c r="J52" s="50"/>
      <c r="K52" s="51"/>
      <c r="Q52" s="59"/>
      <c r="R52" s="29"/>
      <c r="S52" s="78"/>
      <c r="T52" s="79"/>
    </row>
    <row r="53" spans="1:20" ht="12">
      <c r="A53" s="60" t="s">
        <v>122</v>
      </c>
      <c r="B53" s="50">
        <v>44</v>
      </c>
      <c r="C53" s="110" t="s">
        <v>14</v>
      </c>
      <c r="D53" s="110" t="s">
        <v>61</v>
      </c>
      <c r="E53" s="88">
        <v>0.4875</v>
      </c>
      <c r="G53" s="50"/>
      <c r="H53" s="50"/>
      <c r="I53" s="50"/>
      <c r="J53" s="50"/>
      <c r="K53" s="51">
        <f t="shared" si="0"/>
      </c>
      <c r="Q53" s="59"/>
      <c r="R53" s="29"/>
      <c r="S53" s="80"/>
      <c r="T53" s="80"/>
    </row>
    <row r="54" spans="1:20" ht="12">
      <c r="A54" s="60" t="s">
        <v>122</v>
      </c>
      <c r="B54" s="50">
        <v>45</v>
      </c>
      <c r="C54" s="110" t="s">
        <v>13</v>
      </c>
      <c r="D54" s="110" t="s">
        <v>61</v>
      </c>
      <c r="E54" s="88">
        <v>0.487847222222222</v>
      </c>
      <c r="G54" s="50"/>
      <c r="H54" s="50"/>
      <c r="I54" s="50"/>
      <c r="J54" s="50"/>
      <c r="K54" s="51">
        <f t="shared" si="0"/>
      </c>
      <c r="Q54" s="59"/>
      <c r="R54" s="29"/>
      <c r="S54" s="78"/>
      <c r="T54" s="78"/>
    </row>
    <row r="55" spans="1:20" ht="12">
      <c r="A55" s="60" t="s">
        <v>122</v>
      </c>
      <c r="B55" s="50">
        <v>46</v>
      </c>
      <c r="C55" s="110" t="s">
        <v>23</v>
      </c>
      <c r="D55" s="110" t="s">
        <v>170</v>
      </c>
      <c r="E55" s="88">
        <v>0.488194444444444</v>
      </c>
      <c r="G55" s="50"/>
      <c r="H55" s="50"/>
      <c r="I55" s="50"/>
      <c r="J55" s="50"/>
      <c r="K55" s="51">
        <f t="shared" si="0"/>
      </c>
      <c r="Q55" s="59"/>
      <c r="R55" s="29"/>
      <c r="S55" s="78"/>
      <c r="T55" s="78"/>
    </row>
    <row r="56" spans="1:20" ht="12">
      <c r="A56" s="60" t="s">
        <v>122</v>
      </c>
      <c r="B56" s="50">
        <v>47</v>
      </c>
      <c r="C56" s="110" t="s">
        <v>17</v>
      </c>
      <c r="D56" s="110" t="s">
        <v>27</v>
      </c>
      <c r="E56" s="88">
        <v>0.488541666666667</v>
      </c>
      <c r="G56" s="50"/>
      <c r="H56" s="50"/>
      <c r="I56" s="50"/>
      <c r="J56" s="50"/>
      <c r="K56" s="51">
        <f t="shared" si="0"/>
      </c>
      <c r="Q56" s="59"/>
      <c r="R56" s="29"/>
      <c r="S56" s="59"/>
      <c r="T56" s="59"/>
    </row>
    <row r="57" spans="1:20" ht="12">
      <c r="A57" s="60" t="s">
        <v>122</v>
      </c>
      <c r="B57" s="50">
        <v>48</v>
      </c>
      <c r="C57" s="110" t="s">
        <v>11</v>
      </c>
      <c r="D57" s="110" t="s">
        <v>24</v>
      </c>
      <c r="E57" s="88">
        <v>0.488888888888889</v>
      </c>
      <c r="G57" s="50"/>
      <c r="H57" s="50"/>
      <c r="I57" s="50"/>
      <c r="J57" s="50"/>
      <c r="K57" s="51">
        <f t="shared" si="0"/>
      </c>
      <c r="Q57" s="59"/>
      <c r="R57" s="29"/>
      <c r="S57" s="59"/>
      <c r="T57" s="59"/>
    </row>
    <row r="58" spans="1:20" ht="12">
      <c r="A58" s="60" t="s">
        <v>122</v>
      </c>
      <c r="B58" s="50">
        <v>49</v>
      </c>
      <c r="C58" s="110" t="s">
        <v>12</v>
      </c>
      <c r="D58" s="110" t="s">
        <v>25</v>
      </c>
      <c r="E58" s="88">
        <v>0.489236111111111</v>
      </c>
      <c r="F58" s="92"/>
      <c r="G58" s="50"/>
      <c r="H58" s="50"/>
      <c r="I58" s="50"/>
      <c r="J58" s="50"/>
      <c r="K58" s="51"/>
      <c r="Q58" s="59"/>
      <c r="R58" s="29"/>
      <c r="S58" s="78"/>
      <c r="T58" s="78"/>
    </row>
    <row r="59" spans="1:20" ht="12">
      <c r="A59" s="60" t="s">
        <v>122</v>
      </c>
      <c r="B59" s="50">
        <v>50</v>
      </c>
      <c r="C59" s="113" t="s">
        <v>21</v>
      </c>
      <c r="D59" s="112" t="s">
        <v>173</v>
      </c>
      <c r="E59" s="88">
        <v>0.489583333333333</v>
      </c>
      <c r="G59" s="50"/>
      <c r="H59" s="50"/>
      <c r="I59" s="50"/>
      <c r="J59" s="50"/>
      <c r="K59" s="51"/>
      <c r="Q59" s="59"/>
      <c r="R59" s="29"/>
      <c r="S59" s="78"/>
      <c r="T59" s="78"/>
    </row>
    <row r="60" spans="1:20" ht="12">
      <c r="A60" s="60" t="s">
        <v>122</v>
      </c>
      <c r="B60" s="50">
        <v>51</v>
      </c>
      <c r="C60" s="111" t="s">
        <v>16</v>
      </c>
      <c r="D60" s="110" t="s">
        <v>27</v>
      </c>
      <c r="E60" s="88">
        <v>0.489930555555556</v>
      </c>
      <c r="G60" s="50"/>
      <c r="H60" s="50"/>
      <c r="I60" s="50"/>
      <c r="J60" s="50"/>
      <c r="K60" s="51"/>
      <c r="Q60" s="59"/>
      <c r="R60" s="29"/>
      <c r="S60" s="78"/>
      <c r="T60" s="78"/>
    </row>
    <row r="61" spans="1:20" ht="12">
      <c r="A61" s="60" t="s">
        <v>122</v>
      </c>
      <c r="B61" s="50">
        <v>52</v>
      </c>
      <c r="C61" s="109" t="s">
        <v>15</v>
      </c>
      <c r="D61" s="113" t="s">
        <v>61</v>
      </c>
      <c r="E61" s="88">
        <v>0.490277777777778</v>
      </c>
      <c r="G61" s="50"/>
      <c r="H61" s="50"/>
      <c r="I61" s="50"/>
      <c r="J61" s="50"/>
      <c r="K61" s="51"/>
      <c r="Q61" s="59"/>
      <c r="R61" s="29"/>
      <c r="S61" s="78"/>
      <c r="T61" s="78"/>
    </row>
    <row r="62" spans="1:20" ht="12">
      <c r="A62" s="60"/>
      <c r="B62" s="50">
        <v>53</v>
      </c>
      <c r="C62" s="115" t="s">
        <v>58</v>
      </c>
      <c r="D62" s="70"/>
      <c r="E62" s="88">
        <v>0.490625</v>
      </c>
      <c r="G62" s="50"/>
      <c r="H62" s="50"/>
      <c r="I62" s="50"/>
      <c r="J62" s="50"/>
      <c r="K62" s="51"/>
      <c r="Q62" s="59"/>
      <c r="R62" s="29"/>
      <c r="S62" s="78"/>
      <c r="T62" s="78"/>
    </row>
    <row r="63" spans="1:20" ht="12">
      <c r="A63" s="60"/>
      <c r="B63" s="50"/>
      <c r="C63" s="115"/>
      <c r="D63" s="70"/>
      <c r="E63" s="88"/>
      <c r="G63" s="50"/>
      <c r="H63" s="50"/>
      <c r="I63" s="50"/>
      <c r="J63" s="50"/>
      <c r="K63" s="51"/>
      <c r="Q63" s="59"/>
      <c r="R63" s="29"/>
      <c r="S63" s="78"/>
      <c r="T63" s="78"/>
    </row>
    <row r="64" spans="1:20" ht="12">
      <c r="A64" s="60" t="s">
        <v>120</v>
      </c>
      <c r="B64" s="50">
        <v>54</v>
      </c>
      <c r="C64" s="110" t="s">
        <v>38</v>
      </c>
      <c r="D64" s="113" t="s">
        <v>170</v>
      </c>
      <c r="E64" s="88">
        <v>0.49444444444444446</v>
      </c>
      <c r="G64" s="50"/>
      <c r="H64" s="50"/>
      <c r="I64" s="50"/>
      <c r="J64" s="50"/>
      <c r="K64" s="51"/>
      <c r="Q64" s="59"/>
      <c r="R64" s="29"/>
      <c r="S64" s="78"/>
      <c r="T64" s="78"/>
    </row>
    <row r="65" spans="1:20" ht="12">
      <c r="A65" s="60" t="s">
        <v>120</v>
      </c>
      <c r="B65" s="50">
        <v>55</v>
      </c>
      <c r="C65" s="110" t="s">
        <v>35</v>
      </c>
      <c r="D65" s="110" t="s">
        <v>27</v>
      </c>
      <c r="E65" s="88">
        <v>0.4947916666666667</v>
      </c>
      <c r="G65" s="50"/>
      <c r="H65" s="50"/>
      <c r="I65" s="50"/>
      <c r="J65" s="50"/>
      <c r="K65" s="51"/>
      <c r="Q65" s="59"/>
      <c r="R65" s="29"/>
      <c r="S65" s="78"/>
      <c r="T65" s="78"/>
    </row>
    <row r="66" spans="1:20" ht="12">
      <c r="A66" s="60" t="s">
        <v>120</v>
      </c>
      <c r="B66" s="50">
        <v>56</v>
      </c>
      <c r="C66" s="110" t="s">
        <v>32</v>
      </c>
      <c r="D66" s="110" t="s">
        <v>41</v>
      </c>
      <c r="E66" s="88">
        <v>0.49513888888888885</v>
      </c>
      <c r="G66" s="50"/>
      <c r="H66" s="50"/>
      <c r="I66" s="50"/>
      <c r="J66" s="50"/>
      <c r="K66" s="51"/>
      <c r="Q66" s="59"/>
      <c r="R66" s="29"/>
      <c r="S66" s="78"/>
      <c r="T66" s="78"/>
    </row>
    <row r="67" spans="1:20" ht="12">
      <c r="A67" s="60" t="s">
        <v>120</v>
      </c>
      <c r="B67" s="50">
        <v>57</v>
      </c>
      <c r="C67" s="110" t="s">
        <v>39</v>
      </c>
      <c r="D67" s="110" t="s">
        <v>43</v>
      </c>
      <c r="E67" s="88">
        <v>0.495486111111111</v>
      </c>
      <c r="G67" s="50"/>
      <c r="H67" s="50"/>
      <c r="I67" s="50"/>
      <c r="J67" s="50"/>
      <c r="K67" s="51">
        <f>IF(ISBLANK(G67),"",G67+H67+I67+J67)</f>
      </c>
      <c r="Q67" s="59"/>
      <c r="R67" s="29"/>
      <c r="S67" s="78"/>
      <c r="T67" s="78"/>
    </row>
    <row r="68" spans="1:20" ht="12">
      <c r="A68" s="60" t="s">
        <v>120</v>
      </c>
      <c r="B68" s="50">
        <v>58</v>
      </c>
      <c r="C68" s="110" t="s">
        <v>33</v>
      </c>
      <c r="D68" s="110" t="s">
        <v>42</v>
      </c>
      <c r="E68" s="88">
        <v>0.495833333333333</v>
      </c>
      <c r="G68" s="50"/>
      <c r="H68" s="50"/>
      <c r="I68" s="50"/>
      <c r="J68" s="50"/>
      <c r="K68" s="51">
        <f>IF(ISBLANK(G68),"",G68+H68+I68+J68)</f>
      </c>
      <c r="Q68" s="59"/>
      <c r="R68" s="29"/>
      <c r="S68" s="78"/>
      <c r="T68" s="78"/>
    </row>
    <row r="69" spans="1:20" ht="12">
      <c r="A69" s="60" t="s">
        <v>120</v>
      </c>
      <c r="B69" s="50">
        <v>59</v>
      </c>
      <c r="C69" s="110" t="s">
        <v>34</v>
      </c>
      <c r="D69" s="110" t="s">
        <v>42</v>
      </c>
      <c r="E69" s="88">
        <v>0.496180555555556</v>
      </c>
      <c r="G69" s="50"/>
      <c r="H69" s="50"/>
      <c r="I69" s="50"/>
      <c r="J69" s="50"/>
      <c r="K69" s="51">
        <f>IF(ISBLANK(G69),"",G69+H69+I69+J69)</f>
      </c>
      <c r="Q69" s="59"/>
      <c r="R69" s="100"/>
      <c r="S69" s="77"/>
      <c r="T69" s="78"/>
    </row>
    <row r="70" spans="1:20" ht="12">
      <c r="A70" s="60" t="s">
        <v>120</v>
      </c>
      <c r="B70" s="50">
        <v>60</v>
      </c>
      <c r="C70" s="110" t="s">
        <v>36</v>
      </c>
      <c r="D70" s="110" t="s">
        <v>28</v>
      </c>
      <c r="E70" s="88">
        <v>0.496527777777778</v>
      </c>
      <c r="G70" s="50"/>
      <c r="H70" s="50"/>
      <c r="I70" s="50"/>
      <c r="J70" s="50"/>
      <c r="K70" s="51"/>
      <c r="Q70" s="59"/>
      <c r="R70" s="29"/>
      <c r="S70" s="78"/>
      <c r="T70" s="78"/>
    </row>
    <row r="71" spans="1:20" ht="12">
      <c r="A71" s="60" t="s">
        <v>120</v>
      </c>
      <c r="B71" s="50">
        <v>61</v>
      </c>
      <c r="C71" s="113" t="s">
        <v>37</v>
      </c>
      <c r="D71" s="113" t="s">
        <v>5</v>
      </c>
      <c r="E71" s="88">
        <v>0.496875</v>
      </c>
      <c r="G71" s="50"/>
      <c r="H71" s="50"/>
      <c r="I71" s="50"/>
      <c r="J71" s="50"/>
      <c r="K71" s="51"/>
      <c r="Q71" s="59"/>
      <c r="R71" s="29"/>
      <c r="S71" s="77"/>
      <c r="T71" s="78"/>
    </row>
    <row r="72" spans="1:20" ht="12">
      <c r="A72" s="60" t="s">
        <v>120</v>
      </c>
      <c r="B72" s="50">
        <v>62</v>
      </c>
      <c r="C72" s="110" t="s">
        <v>31</v>
      </c>
      <c r="D72" s="110" t="s">
        <v>40</v>
      </c>
      <c r="E72" s="88">
        <v>0.497222222222222</v>
      </c>
      <c r="G72" s="50"/>
      <c r="H72" s="50"/>
      <c r="I72" s="50"/>
      <c r="J72" s="50"/>
      <c r="K72" s="51"/>
      <c r="Q72" s="59"/>
      <c r="R72" s="29"/>
      <c r="S72" s="78"/>
      <c r="T72" s="78"/>
    </row>
    <row r="73" spans="1:20" ht="12">
      <c r="A73" s="60" t="s">
        <v>128</v>
      </c>
      <c r="B73" s="50">
        <v>63</v>
      </c>
      <c r="C73" s="111" t="s">
        <v>44</v>
      </c>
      <c r="D73" s="110" t="s">
        <v>47</v>
      </c>
      <c r="E73" s="88">
        <v>0.497569444444444</v>
      </c>
      <c r="G73" s="50"/>
      <c r="H73" s="50"/>
      <c r="I73" s="50"/>
      <c r="J73" s="50"/>
      <c r="K73" s="51"/>
      <c r="Q73" s="59"/>
      <c r="R73" s="29"/>
      <c r="S73" s="59"/>
      <c r="T73" s="78"/>
    </row>
    <row r="74" spans="1:20" ht="12">
      <c r="A74" s="60" t="s">
        <v>128</v>
      </c>
      <c r="B74" s="50">
        <v>64</v>
      </c>
      <c r="C74" s="110" t="s">
        <v>45</v>
      </c>
      <c r="D74" s="110" t="s">
        <v>46</v>
      </c>
      <c r="E74" s="88">
        <v>0.497916666666667</v>
      </c>
      <c r="G74" s="50"/>
      <c r="H74" s="50"/>
      <c r="I74" s="50"/>
      <c r="J74" s="50"/>
      <c r="K74" s="51"/>
      <c r="Q74" s="59"/>
      <c r="R74" s="29"/>
      <c r="S74" s="77"/>
      <c r="T74" s="77"/>
    </row>
    <row r="75" spans="1:20" ht="12">
      <c r="A75" s="60" t="s">
        <v>128</v>
      </c>
      <c r="B75" s="50">
        <v>65</v>
      </c>
      <c r="C75" s="110" t="s">
        <v>57</v>
      </c>
      <c r="D75" s="110" t="s">
        <v>173</v>
      </c>
      <c r="E75" s="88">
        <v>0.498263888888889</v>
      </c>
      <c r="G75" s="50"/>
      <c r="H75" s="50"/>
      <c r="I75" s="50"/>
      <c r="J75" s="50"/>
      <c r="K75" s="51"/>
      <c r="Q75" s="59"/>
      <c r="R75" s="29"/>
      <c r="S75" s="77"/>
      <c r="T75" s="78"/>
    </row>
    <row r="76" spans="1:20" ht="12">
      <c r="A76" s="60" t="s">
        <v>140</v>
      </c>
      <c r="B76" s="50">
        <v>66</v>
      </c>
      <c r="C76" s="115" t="s">
        <v>55</v>
      </c>
      <c r="D76" s="115" t="s">
        <v>25</v>
      </c>
      <c r="E76" s="88">
        <v>0.498611111111111</v>
      </c>
      <c r="G76" s="50"/>
      <c r="H76" s="50"/>
      <c r="I76" s="50"/>
      <c r="J76" s="50"/>
      <c r="K76" s="51"/>
      <c r="Q76" s="59"/>
      <c r="R76" s="29"/>
      <c r="S76" s="78"/>
      <c r="T76" s="78"/>
    </row>
    <row r="77" spans="1:20" ht="12">
      <c r="A77" s="60" t="s">
        <v>140</v>
      </c>
      <c r="B77" s="50">
        <v>67</v>
      </c>
      <c r="C77" s="60" t="s">
        <v>53</v>
      </c>
      <c r="D77" s="114" t="s">
        <v>54</v>
      </c>
      <c r="E77" s="88">
        <v>0.498958333333333</v>
      </c>
      <c r="G77" s="50"/>
      <c r="H77" s="50"/>
      <c r="I77" s="50"/>
      <c r="J77" s="50"/>
      <c r="K77" s="51"/>
      <c r="Q77" s="59"/>
      <c r="R77" s="29"/>
      <c r="S77" s="78"/>
      <c r="T77" s="78"/>
    </row>
    <row r="78" spans="1:20" ht="12">
      <c r="A78" s="60" t="s">
        <v>140</v>
      </c>
      <c r="B78" s="50">
        <v>68</v>
      </c>
      <c r="C78" s="115" t="s">
        <v>56</v>
      </c>
      <c r="D78" s="115" t="s">
        <v>25</v>
      </c>
      <c r="E78" s="88">
        <v>0.499305555555556</v>
      </c>
      <c r="G78" s="50"/>
      <c r="H78" s="50"/>
      <c r="I78" s="50"/>
      <c r="J78" s="50"/>
      <c r="K78" s="51"/>
      <c r="Q78" s="59"/>
      <c r="R78" s="29"/>
      <c r="S78" s="78"/>
      <c r="T78" s="78"/>
    </row>
    <row r="79" spans="1:20" ht="12">
      <c r="A79" s="60"/>
      <c r="B79" s="50"/>
      <c r="C79" s="70"/>
      <c r="D79" s="70"/>
      <c r="E79" s="88"/>
      <c r="G79" s="50"/>
      <c r="H79" s="50"/>
      <c r="I79" s="50"/>
      <c r="J79" s="50"/>
      <c r="K79" s="51"/>
      <c r="Q79" s="59"/>
      <c r="R79" s="29"/>
      <c r="S79" s="78"/>
      <c r="T79" s="78"/>
    </row>
    <row r="80" spans="1:20" ht="12">
      <c r="A80" s="60"/>
      <c r="B80" s="50"/>
      <c r="C80" s="70"/>
      <c r="D80" s="70"/>
      <c r="E80" s="88"/>
      <c r="G80" s="50"/>
      <c r="H80" s="50"/>
      <c r="I80" s="50"/>
      <c r="J80" s="50"/>
      <c r="K80" s="51"/>
      <c r="Q80" s="59"/>
      <c r="R80" s="29"/>
      <c r="S80" s="59"/>
      <c r="T80" s="59"/>
    </row>
    <row r="81" spans="1:20" ht="12">
      <c r="A81" s="60"/>
      <c r="B81" s="50"/>
      <c r="C81" s="60"/>
      <c r="D81" s="71"/>
      <c r="E81" s="90"/>
      <c r="G81" s="50"/>
      <c r="H81" s="50"/>
      <c r="I81" s="50"/>
      <c r="J81" s="50"/>
      <c r="K81" s="51"/>
      <c r="Q81" s="59"/>
      <c r="R81" s="29"/>
      <c r="S81" s="59"/>
      <c r="T81" s="59"/>
    </row>
    <row r="82" spans="1:20" ht="12">
      <c r="A82" s="60"/>
      <c r="B82" s="50"/>
      <c r="C82" s="60"/>
      <c r="D82" s="60"/>
      <c r="E82" s="88"/>
      <c r="G82" s="50"/>
      <c r="H82" s="50"/>
      <c r="I82" s="50"/>
      <c r="J82" s="50"/>
      <c r="K82" s="51"/>
      <c r="Q82" s="59"/>
      <c r="R82" s="29"/>
      <c r="S82" s="59"/>
      <c r="T82" s="59"/>
    </row>
    <row r="83" spans="1:20" ht="12">
      <c r="A83" s="60"/>
      <c r="B83" s="50"/>
      <c r="C83" s="70"/>
      <c r="D83" s="70"/>
      <c r="E83" s="88"/>
      <c r="G83" s="50"/>
      <c r="H83" s="50"/>
      <c r="I83" s="50"/>
      <c r="J83" s="50"/>
      <c r="K83" s="51"/>
      <c r="Q83" s="59"/>
      <c r="R83" s="29"/>
      <c r="S83" s="59"/>
      <c r="T83" s="59"/>
    </row>
    <row r="84" spans="1:20" ht="12">
      <c r="A84" s="60"/>
      <c r="B84" s="50"/>
      <c r="C84" s="70"/>
      <c r="D84" s="70"/>
      <c r="E84" s="90"/>
      <c r="G84" s="50"/>
      <c r="H84" s="50"/>
      <c r="I84" s="50"/>
      <c r="J84" s="50"/>
      <c r="K84" s="51"/>
      <c r="Q84" s="59"/>
      <c r="R84" s="29"/>
      <c r="S84" s="78"/>
      <c r="T84" s="78"/>
    </row>
    <row r="85" spans="1:20" ht="12">
      <c r="A85" s="60"/>
      <c r="B85" s="50"/>
      <c r="C85" s="70"/>
      <c r="D85" s="70"/>
      <c r="E85" s="88"/>
      <c r="G85" s="50"/>
      <c r="H85" s="50"/>
      <c r="I85" s="50"/>
      <c r="J85" s="50"/>
      <c r="K85" s="51"/>
      <c r="Q85" s="59"/>
      <c r="R85" s="100"/>
      <c r="S85" s="78"/>
      <c r="T85" s="78"/>
    </row>
    <row r="86" spans="1:20" ht="12">
      <c r="A86" s="60"/>
      <c r="B86" s="50"/>
      <c r="C86" s="70"/>
      <c r="D86" s="70"/>
      <c r="E86" s="88"/>
      <c r="G86" s="50"/>
      <c r="H86" s="50"/>
      <c r="I86" s="50"/>
      <c r="J86" s="50"/>
      <c r="K86" s="51"/>
      <c r="Q86" s="59"/>
      <c r="R86" s="29"/>
      <c r="S86" s="80"/>
      <c r="T86" s="80"/>
    </row>
    <row r="87" spans="1:20" ht="12">
      <c r="A87" s="60"/>
      <c r="B87" s="50"/>
      <c r="C87" s="70"/>
      <c r="D87" s="70"/>
      <c r="E87" s="90"/>
      <c r="G87" s="50"/>
      <c r="H87" s="50"/>
      <c r="I87" s="50"/>
      <c r="J87" s="50"/>
      <c r="K87" s="51"/>
      <c r="Q87" s="59"/>
      <c r="R87" s="29"/>
      <c r="S87" s="59"/>
      <c r="T87" s="59"/>
    </row>
    <row r="88" spans="1:20" ht="12">
      <c r="A88" s="60"/>
      <c r="B88" s="50"/>
      <c r="C88" s="74"/>
      <c r="D88" s="74"/>
      <c r="E88" s="88"/>
      <c r="G88" s="50"/>
      <c r="H88" s="50"/>
      <c r="I88" s="50"/>
      <c r="J88" s="50"/>
      <c r="K88" s="51"/>
      <c r="Q88" s="59"/>
      <c r="R88" s="29"/>
      <c r="S88" s="59"/>
      <c r="T88" s="59"/>
    </row>
    <row r="89" spans="1:20" ht="12">
      <c r="A89" s="60"/>
      <c r="B89" s="50"/>
      <c r="C89" s="70"/>
      <c r="D89" s="70"/>
      <c r="E89" s="88"/>
      <c r="G89" s="50"/>
      <c r="H89" s="50"/>
      <c r="I89" s="50"/>
      <c r="J89" s="50"/>
      <c r="K89" s="51"/>
      <c r="Q89" s="59"/>
      <c r="R89" s="29"/>
      <c r="S89" s="78"/>
      <c r="T89" s="78"/>
    </row>
    <row r="90" spans="1:20" ht="12">
      <c r="A90" s="60"/>
      <c r="B90" s="50"/>
      <c r="C90" s="70"/>
      <c r="D90" s="71"/>
      <c r="E90" s="90"/>
      <c r="G90" s="50"/>
      <c r="H90" s="50"/>
      <c r="I90" s="50"/>
      <c r="J90" s="50"/>
      <c r="K90" s="51"/>
      <c r="Q90" s="59"/>
      <c r="R90" s="29"/>
      <c r="S90" s="59"/>
      <c r="T90" s="59"/>
    </row>
    <row r="91" spans="1:20" ht="12">
      <c r="A91" s="60"/>
      <c r="B91" s="50"/>
      <c r="C91" s="70"/>
      <c r="D91" s="70"/>
      <c r="E91" s="88"/>
      <c r="G91" s="50"/>
      <c r="H91" s="50"/>
      <c r="I91" s="50"/>
      <c r="J91" s="50"/>
      <c r="K91" s="51"/>
      <c r="Q91" s="59"/>
      <c r="R91" s="29"/>
      <c r="S91" s="78"/>
      <c r="T91" s="78"/>
    </row>
    <row r="92" spans="1:20" ht="12">
      <c r="A92" s="60"/>
      <c r="B92" s="50"/>
      <c r="C92" s="70"/>
      <c r="D92" s="70"/>
      <c r="E92" s="88"/>
      <c r="G92" s="50"/>
      <c r="H92" s="50"/>
      <c r="I92" s="50"/>
      <c r="J92" s="50"/>
      <c r="K92" s="51"/>
      <c r="Q92" s="59"/>
      <c r="R92" s="29"/>
      <c r="S92" s="78"/>
      <c r="T92" s="78"/>
    </row>
    <row r="93" spans="1:20" ht="12">
      <c r="A93" s="60"/>
      <c r="B93" s="50"/>
      <c r="C93" s="60"/>
      <c r="D93" s="71"/>
      <c r="E93" s="90"/>
      <c r="G93" s="50"/>
      <c r="H93" s="50"/>
      <c r="I93" s="50"/>
      <c r="J93" s="50"/>
      <c r="K93" s="51"/>
      <c r="Q93" s="59"/>
      <c r="R93" s="29"/>
      <c r="S93" s="78"/>
      <c r="T93" s="78"/>
    </row>
    <row r="94" spans="1:20" ht="12">
      <c r="A94" s="60"/>
      <c r="B94" s="50"/>
      <c r="C94" s="71"/>
      <c r="D94" s="71"/>
      <c r="E94" s="88"/>
      <c r="G94" s="50"/>
      <c r="H94" s="50"/>
      <c r="I94" s="50"/>
      <c r="J94" s="50"/>
      <c r="K94" s="51"/>
      <c r="Q94" s="59"/>
      <c r="R94" s="29"/>
      <c r="S94" s="78"/>
      <c r="T94" s="78"/>
    </row>
    <row r="95" spans="1:20" ht="12">
      <c r="A95" s="60"/>
      <c r="B95" s="50"/>
      <c r="C95" s="74"/>
      <c r="D95" s="70"/>
      <c r="E95" s="88"/>
      <c r="G95" s="50"/>
      <c r="H95" s="50"/>
      <c r="I95" s="50"/>
      <c r="J95" s="50"/>
      <c r="K95" s="51"/>
      <c r="Q95" s="59"/>
      <c r="R95" s="29"/>
      <c r="S95" s="78"/>
      <c r="T95" s="78"/>
    </row>
    <row r="96" spans="1:20" ht="12">
      <c r="A96" s="60"/>
      <c r="B96" s="50"/>
      <c r="C96" s="70"/>
      <c r="D96" s="70"/>
      <c r="E96" s="90"/>
      <c r="G96" s="50"/>
      <c r="H96" s="50"/>
      <c r="I96" s="50"/>
      <c r="J96" s="50"/>
      <c r="K96" s="51"/>
      <c r="Q96" s="59"/>
      <c r="R96" s="29"/>
      <c r="S96" s="78"/>
      <c r="T96" s="78"/>
    </row>
    <row r="97" spans="1:20" ht="12">
      <c r="A97" s="60"/>
      <c r="B97" s="50"/>
      <c r="C97" s="70"/>
      <c r="D97" s="71"/>
      <c r="E97" s="88"/>
      <c r="G97" s="50"/>
      <c r="H97" s="50"/>
      <c r="I97" s="50"/>
      <c r="J97" s="50"/>
      <c r="K97" s="51"/>
      <c r="Q97" s="59"/>
      <c r="R97" s="29"/>
      <c r="S97" s="78"/>
      <c r="T97" s="78"/>
    </row>
    <row r="98" spans="1:20" ht="12">
      <c r="A98" s="60"/>
      <c r="B98" s="50"/>
      <c r="C98" s="60"/>
      <c r="D98" s="60"/>
      <c r="E98" s="88"/>
      <c r="G98" s="50"/>
      <c r="H98" s="50"/>
      <c r="I98" s="50"/>
      <c r="J98" s="50"/>
      <c r="K98" s="51"/>
      <c r="Q98" s="59"/>
      <c r="R98" s="100"/>
      <c r="S98" s="78"/>
      <c r="T98" s="78"/>
    </row>
    <row r="99" spans="1:20" ht="12">
      <c r="A99" s="60"/>
      <c r="B99" s="50"/>
      <c r="C99" s="74"/>
      <c r="D99" s="70"/>
      <c r="E99" s="90"/>
      <c r="G99" s="50"/>
      <c r="H99" s="50"/>
      <c r="I99" s="50"/>
      <c r="J99" s="50"/>
      <c r="K99" s="51"/>
      <c r="Q99" s="59"/>
      <c r="R99" s="29"/>
      <c r="S99" s="78"/>
      <c r="T99" s="78"/>
    </row>
    <row r="100" spans="1:20" ht="12">
      <c r="A100" s="60"/>
      <c r="B100" s="50"/>
      <c r="C100" s="70"/>
      <c r="D100" s="70"/>
      <c r="E100" s="88"/>
      <c r="G100" s="50"/>
      <c r="H100" s="50"/>
      <c r="I100" s="50"/>
      <c r="J100" s="50"/>
      <c r="K100" s="51"/>
      <c r="Q100" s="59"/>
      <c r="R100" s="29"/>
      <c r="S100" s="59"/>
      <c r="T100" s="59"/>
    </row>
    <row r="101" spans="1:20" ht="12">
      <c r="A101" s="60"/>
      <c r="B101" s="50"/>
      <c r="C101" s="70"/>
      <c r="D101" s="70"/>
      <c r="E101" s="88"/>
      <c r="G101" s="50"/>
      <c r="H101" s="50"/>
      <c r="I101" s="50"/>
      <c r="J101" s="50"/>
      <c r="K101" s="51"/>
      <c r="Q101" s="59"/>
      <c r="R101" s="29"/>
      <c r="S101" s="59"/>
      <c r="T101" s="59"/>
    </row>
    <row r="102" spans="1:20" ht="12">
      <c r="A102" s="60"/>
      <c r="B102" s="50"/>
      <c r="C102" s="75"/>
      <c r="D102" s="75"/>
      <c r="E102" s="90"/>
      <c r="G102" s="50"/>
      <c r="H102" s="50"/>
      <c r="I102" s="50"/>
      <c r="J102" s="50"/>
      <c r="K102" s="51"/>
      <c r="Q102" s="59"/>
      <c r="R102" s="29"/>
      <c r="S102" s="59"/>
      <c r="T102" s="59"/>
    </row>
    <row r="103" spans="1:11" ht="12">
      <c r="A103" s="60"/>
      <c r="B103" s="50"/>
      <c r="C103" s="60"/>
      <c r="D103" s="60"/>
      <c r="E103" s="88"/>
      <c r="G103" s="50"/>
      <c r="H103" s="50"/>
      <c r="I103" s="50"/>
      <c r="J103" s="50"/>
      <c r="K103" s="51"/>
    </row>
    <row r="104" spans="1:11" ht="12">
      <c r="A104" s="60"/>
      <c r="B104" s="50"/>
      <c r="C104" s="70"/>
      <c r="D104" s="70"/>
      <c r="E104" s="88"/>
      <c r="G104" s="50"/>
      <c r="H104" s="50"/>
      <c r="I104" s="50"/>
      <c r="J104" s="50"/>
      <c r="K104" s="51"/>
    </row>
    <row r="105" spans="1:11" ht="12">
      <c r="A105" s="60"/>
      <c r="B105" s="50"/>
      <c r="C105" s="74"/>
      <c r="D105" s="70"/>
      <c r="E105" s="90"/>
      <c r="G105" s="50"/>
      <c r="H105" s="50"/>
      <c r="I105" s="50"/>
      <c r="J105" s="50"/>
      <c r="K105" s="51"/>
    </row>
    <row r="106" spans="1:11" ht="12">
      <c r="A106" s="60"/>
      <c r="B106" s="50"/>
      <c r="C106" s="74"/>
      <c r="D106" s="74"/>
      <c r="E106" s="88"/>
      <c r="G106" s="50"/>
      <c r="H106" s="50"/>
      <c r="I106" s="50"/>
      <c r="J106" s="50"/>
      <c r="K106" s="51"/>
    </row>
    <row r="107" spans="1:11" ht="12">
      <c r="A107" s="60"/>
      <c r="B107" s="50"/>
      <c r="C107" s="70"/>
      <c r="D107" s="70"/>
      <c r="E107" s="88"/>
      <c r="G107" s="50"/>
      <c r="H107" s="50"/>
      <c r="I107" s="50"/>
      <c r="J107" s="50"/>
      <c r="K107" s="51"/>
    </row>
    <row r="108" spans="1:11" ht="12">
      <c r="A108" s="60"/>
      <c r="B108" s="50"/>
      <c r="C108" s="70"/>
      <c r="D108" s="70"/>
      <c r="E108" s="90"/>
      <c r="G108" s="50"/>
      <c r="H108" s="50"/>
      <c r="I108" s="50"/>
      <c r="J108" s="50"/>
      <c r="K108" s="51"/>
    </row>
    <row r="109" spans="1:11" ht="12">
      <c r="A109" s="60"/>
      <c r="B109" s="50"/>
      <c r="C109" s="75"/>
      <c r="D109" s="75"/>
      <c r="E109" s="88"/>
      <c r="G109" s="50"/>
      <c r="H109" s="50"/>
      <c r="I109" s="50"/>
      <c r="J109" s="50"/>
      <c r="K109" s="51"/>
    </row>
    <row r="110" spans="1:11" ht="12">
      <c r="A110" s="60"/>
      <c r="B110" s="50"/>
      <c r="C110" s="74"/>
      <c r="D110" s="74"/>
      <c r="E110" s="88"/>
      <c r="G110" s="50"/>
      <c r="H110" s="50"/>
      <c r="I110" s="50"/>
      <c r="J110" s="50"/>
      <c r="K110" s="51"/>
    </row>
    <row r="111" spans="1:11" ht="12">
      <c r="A111" s="60"/>
      <c r="B111" s="50"/>
      <c r="C111" s="60"/>
      <c r="D111" s="60"/>
      <c r="E111" s="90"/>
      <c r="G111" s="50"/>
      <c r="H111" s="50"/>
      <c r="I111" s="50"/>
      <c r="J111" s="50"/>
      <c r="K111" s="51"/>
    </row>
    <row r="112" spans="1:11" ht="12">
      <c r="A112" s="86"/>
      <c r="B112" s="50"/>
      <c r="C112" s="70"/>
      <c r="D112" s="70"/>
      <c r="E112" s="88"/>
      <c r="G112" s="50"/>
      <c r="H112" s="50"/>
      <c r="I112" s="50"/>
      <c r="J112" s="50"/>
      <c r="K112" s="51"/>
    </row>
    <row r="113" spans="1:11" ht="12">
      <c r="A113" s="86"/>
      <c r="B113" s="50"/>
      <c r="C113" s="70"/>
      <c r="D113" s="70"/>
      <c r="E113" s="88"/>
      <c r="G113" s="50"/>
      <c r="H113" s="50"/>
      <c r="I113" s="50"/>
      <c r="J113" s="50"/>
      <c r="K113" s="51"/>
    </row>
    <row r="114" spans="1:11" ht="12">
      <c r="A114" s="86"/>
      <c r="B114" s="50"/>
      <c r="C114" s="70"/>
      <c r="D114" s="70"/>
      <c r="E114" s="90"/>
      <c r="G114" s="50"/>
      <c r="H114" s="50"/>
      <c r="I114" s="50"/>
      <c r="J114" s="50"/>
      <c r="K114" s="51"/>
    </row>
    <row r="115" spans="1:11" ht="12">
      <c r="A115" s="86"/>
      <c r="B115" s="50"/>
      <c r="C115" s="70"/>
      <c r="D115" s="70"/>
      <c r="E115" s="88"/>
      <c r="G115" s="50"/>
      <c r="H115" s="50"/>
      <c r="I115" s="50"/>
      <c r="J115" s="50"/>
      <c r="K115" s="51"/>
    </row>
    <row r="116" spans="1:11" ht="12">
      <c r="A116" s="86"/>
      <c r="B116" s="50"/>
      <c r="C116" s="71"/>
      <c r="D116" s="71"/>
      <c r="E116" s="88"/>
      <c r="G116" s="50"/>
      <c r="H116" s="50"/>
      <c r="I116" s="50"/>
      <c r="J116" s="50"/>
      <c r="K116" s="51"/>
    </row>
    <row r="117" spans="1:11" ht="12">
      <c r="A117" s="87"/>
      <c r="B117" s="50"/>
      <c r="C117" s="60"/>
      <c r="D117" s="60"/>
      <c r="E117" s="106"/>
      <c r="G117" s="50"/>
      <c r="H117" s="50"/>
      <c r="I117" s="50"/>
      <c r="J117" s="50"/>
      <c r="K117" s="51"/>
    </row>
    <row r="118" spans="1:4" ht="12">
      <c r="A118" s="19"/>
      <c r="B118" s="19"/>
      <c r="C118" s="59"/>
      <c r="D118" s="59"/>
    </row>
    <row r="119" spans="1:4" ht="12">
      <c r="A119" s="19"/>
      <c r="B119" s="19"/>
      <c r="C119" s="16"/>
      <c r="D119" s="16"/>
    </row>
    <row r="120" spans="1:4" ht="12">
      <c r="A120" s="19"/>
      <c r="B120" s="19"/>
      <c r="C120" s="16"/>
      <c r="D120" s="16"/>
    </row>
    <row r="121" spans="1:4" ht="12">
      <c r="A121" s="19"/>
      <c r="B121" s="19"/>
      <c r="C121" s="16"/>
      <c r="D121" s="16"/>
    </row>
    <row r="122" spans="1:4" ht="12">
      <c r="A122" s="19"/>
      <c r="B122" s="19"/>
      <c r="C122" s="59"/>
      <c r="D122" s="59"/>
    </row>
    <row r="123" spans="1:4" ht="12">
      <c r="A123" s="19"/>
      <c r="B123" s="19"/>
      <c r="C123" s="59"/>
      <c r="D123" s="59"/>
    </row>
    <row r="124" spans="1:4" ht="12">
      <c r="A124" s="19"/>
      <c r="B124" s="19"/>
      <c r="C124" s="59"/>
      <c r="D124" s="59"/>
    </row>
    <row r="125" spans="1:4" ht="12">
      <c r="A125" s="19"/>
      <c r="B125" s="19"/>
      <c r="C125" s="59"/>
      <c r="D125" s="59"/>
    </row>
    <row r="126" spans="1:4" ht="12">
      <c r="A126" s="19"/>
      <c r="B126" s="19"/>
      <c r="C126" s="59"/>
      <c r="D126" s="59"/>
    </row>
    <row r="127" spans="1:4" ht="12">
      <c r="A127" s="19"/>
      <c r="B127" s="19"/>
      <c r="C127" s="59"/>
      <c r="D127" s="59"/>
    </row>
    <row r="128" spans="1:4" ht="12">
      <c r="A128" s="19"/>
      <c r="B128" s="19"/>
      <c r="C128" s="59"/>
      <c r="D128" s="59"/>
    </row>
    <row r="129" spans="1:4" ht="12">
      <c r="A129" s="19"/>
      <c r="B129" s="19"/>
      <c r="C129" s="59"/>
      <c r="D129" s="59"/>
    </row>
    <row r="130" spans="1:4" ht="12">
      <c r="A130" s="19"/>
      <c r="B130" s="19"/>
      <c r="C130" s="59"/>
      <c r="D130" s="59"/>
    </row>
    <row r="131" spans="1:4" ht="12">
      <c r="A131" s="19"/>
      <c r="B131" s="19"/>
      <c r="C131" s="59"/>
      <c r="D131" s="59"/>
    </row>
    <row r="132" spans="1:4" ht="12">
      <c r="A132" s="19"/>
      <c r="B132" s="19"/>
      <c r="C132" s="59"/>
      <c r="D132" s="59"/>
    </row>
    <row r="133" spans="1:4" ht="12">
      <c r="A133" s="19"/>
      <c r="B133" s="19"/>
      <c r="C133" s="59"/>
      <c r="D133" s="59"/>
    </row>
    <row r="134" spans="1:4" ht="12">
      <c r="A134" s="19"/>
      <c r="B134" s="19"/>
      <c r="C134" s="59"/>
      <c r="D134" s="59"/>
    </row>
    <row r="135" spans="1:4" ht="12">
      <c r="A135" s="19"/>
      <c r="B135" s="19"/>
      <c r="C135" s="59"/>
      <c r="D135" s="59"/>
    </row>
    <row r="136" spans="1:4" ht="12">
      <c r="A136" s="19"/>
      <c r="B136" s="19"/>
      <c r="C136" s="59"/>
      <c r="D136" s="59"/>
    </row>
    <row r="137" spans="1:4" ht="12">
      <c r="A137" s="19"/>
      <c r="B137" s="19"/>
      <c r="C137" s="59"/>
      <c r="D137" s="59"/>
    </row>
    <row r="138" spans="1:4" ht="12">
      <c r="A138" s="19"/>
      <c r="B138" s="19"/>
      <c r="C138" s="59"/>
      <c r="D138" s="59"/>
    </row>
    <row r="139" spans="1:4" ht="12">
      <c r="A139" s="19"/>
      <c r="B139" s="19"/>
      <c r="C139" s="59"/>
      <c r="D139" s="59"/>
    </row>
    <row r="140" spans="1:4" ht="12">
      <c r="A140" s="19"/>
      <c r="B140" s="19"/>
      <c r="C140" s="59"/>
      <c r="D140" s="59"/>
    </row>
    <row r="141" spans="1:4" ht="12">
      <c r="A141" s="19"/>
      <c r="B141" s="19"/>
      <c r="C141" s="59"/>
      <c r="D141" s="59"/>
    </row>
    <row r="142" spans="1:4" ht="12">
      <c r="A142" s="19"/>
      <c r="B142" s="19"/>
      <c r="C142" s="59"/>
      <c r="D142" s="59"/>
    </row>
    <row r="143" spans="1:4" ht="12">
      <c r="A143" s="19"/>
      <c r="B143" s="19"/>
      <c r="C143" s="59"/>
      <c r="D143" s="59"/>
    </row>
    <row r="144" spans="1:4" ht="12">
      <c r="A144" s="19"/>
      <c r="B144" s="19"/>
      <c r="C144" s="59"/>
      <c r="D144" s="59"/>
    </row>
    <row r="145" spans="1:4" ht="12">
      <c r="A145" s="19"/>
      <c r="B145" s="19"/>
      <c r="C145" s="59"/>
      <c r="D145" s="59"/>
    </row>
    <row r="146" spans="1:4" ht="12">
      <c r="A146" s="19"/>
      <c r="B146" s="19"/>
      <c r="C146" s="59"/>
      <c r="D146" s="59"/>
    </row>
    <row r="147" spans="1:4" ht="12">
      <c r="A147" s="19"/>
      <c r="B147" s="19"/>
      <c r="C147" s="59"/>
      <c r="D147" s="59"/>
    </row>
    <row r="148" spans="1:4" ht="12">
      <c r="A148" s="19"/>
      <c r="B148" s="19"/>
      <c r="C148" s="59"/>
      <c r="D148" s="59"/>
    </row>
    <row r="149" spans="1:4" ht="12">
      <c r="A149" s="19"/>
      <c r="B149" s="19"/>
      <c r="C149" s="59"/>
      <c r="D149" s="59"/>
    </row>
    <row r="150" spans="1:4" ht="12">
      <c r="A150" s="19"/>
      <c r="B150" s="19"/>
      <c r="C150" s="59"/>
      <c r="D150" s="59"/>
    </row>
    <row r="151" spans="1:4" ht="12">
      <c r="A151" s="19"/>
      <c r="B151" s="19"/>
      <c r="C151" s="59"/>
      <c r="D151" s="59"/>
    </row>
    <row r="152" spans="1:4" ht="12">
      <c r="A152" s="19"/>
      <c r="B152" s="19"/>
      <c r="C152" s="59"/>
      <c r="D152" s="59"/>
    </row>
    <row r="153" spans="1:4" ht="12">
      <c r="A153" s="19"/>
      <c r="B153" s="19"/>
      <c r="C153" s="59"/>
      <c r="D153" s="61"/>
    </row>
    <row r="154" spans="1:4" ht="12">
      <c r="A154" s="19"/>
      <c r="B154" s="19"/>
      <c r="C154" s="59"/>
      <c r="D154" s="59"/>
    </row>
    <row r="155" spans="1:4" ht="12">
      <c r="A155" s="19"/>
      <c r="B155" s="19"/>
      <c r="C155" s="59"/>
      <c r="D155" s="59"/>
    </row>
    <row r="156" spans="1:4" ht="12">
      <c r="A156" s="19"/>
      <c r="B156" s="19"/>
      <c r="C156" s="59"/>
      <c r="D156" s="59"/>
    </row>
    <row r="157" spans="1:4" ht="12">
      <c r="A157" s="19"/>
      <c r="B157" s="19"/>
      <c r="C157" s="59"/>
      <c r="D157" s="59"/>
    </row>
    <row r="158" spans="1:4" ht="12">
      <c r="A158" s="19"/>
      <c r="B158" s="19"/>
      <c r="C158" s="59"/>
      <c r="D158" s="59"/>
    </row>
    <row r="159" spans="1:4" ht="12">
      <c r="A159" s="19"/>
      <c r="B159" s="19"/>
      <c r="C159" s="59"/>
      <c r="D159" s="59"/>
    </row>
    <row r="160" spans="1:4" ht="12">
      <c r="A160" s="19"/>
      <c r="B160" s="19"/>
      <c r="C160" s="59"/>
      <c r="D160" s="59"/>
    </row>
    <row r="161" spans="1:4" ht="12">
      <c r="A161" s="19"/>
      <c r="B161" s="19"/>
      <c r="C161" s="59"/>
      <c r="D161" s="59"/>
    </row>
    <row r="162" spans="1:4" ht="12">
      <c r="A162" s="19"/>
      <c r="B162" s="19"/>
      <c r="C162" s="59"/>
      <c r="D162" s="59"/>
    </row>
    <row r="163" spans="1:4" ht="12">
      <c r="A163" s="19"/>
      <c r="B163" s="19"/>
      <c r="C163" s="59"/>
      <c r="D163" s="59"/>
    </row>
    <row r="164" spans="1:4" ht="12">
      <c r="A164" s="19"/>
      <c r="B164" s="19"/>
      <c r="C164" s="59"/>
      <c r="D164" s="59"/>
    </row>
    <row r="165" spans="1:4" ht="12">
      <c r="A165" s="19"/>
      <c r="B165" s="19"/>
      <c r="C165" s="59"/>
      <c r="D165" s="59"/>
    </row>
    <row r="166" spans="1:4" ht="12">
      <c r="A166" s="19"/>
      <c r="B166" s="59" t="s">
        <v>121</v>
      </c>
      <c r="C166" s="59"/>
      <c r="D166" s="59"/>
    </row>
    <row r="167" spans="1:4" ht="12">
      <c r="A167" s="19"/>
      <c r="B167" s="59" t="s">
        <v>123</v>
      </c>
      <c r="C167" s="59"/>
      <c r="D167" s="59"/>
    </row>
    <row r="168" spans="1:4" ht="12">
      <c r="A168" s="19"/>
      <c r="B168" s="59" t="s">
        <v>127</v>
      </c>
      <c r="C168" s="59"/>
      <c r="D168" s="59"/>
    </row>
    <row r="169" spans="1:4" ht="12">
      <c r="A169" s="19"/>
      <c r="B169" s="59" t="s">
        <v>126</v>
      </c>
      <c r="C169" s="59"/>
      <c r="D169" s="59"/>
    </row>
    <row r="170" spans="1:4" ht="12">
      <c r="A170" s="19"/>
      <c r="B170" s="59" t="s">
        <v>128</v>
      </c>
      <c r="C170" s="59"/>
      <c r="D170" s="59"/>
    </row>
    <row r="171" spans="1:4" ht="12">
      <c r="A171" s="19"/>
      <c r="B171" s="59" t="s">
        <v>122</v>
      </c>
      <c r="C171" s="59"/>
      <c r="D171" s="59"/>
    </row>
    <row r="172" spans="1:4" ht="12">
      <c r="A172" s="19"/>
      <c r="B172" s="59" t="s">
        <v>140</v>
      </c>
      <c r="C172" s="59"/>
      <c r="D172" s="59"/>
    </row>
    <row r="173" spans="1:4" ht="12">
      <c r="A173" s="19"/>
      <c r="B173" s="59" t="s">
        <v>125</v>
      </c>
      <c r="C173" s="16"/>
      <c r="D173" s="16"/>
    </row>
    <row r="174" ht="12">
      <c r="B174" s="59" t="s">
        <v>124</v>
      </c>
    </row>
    <row r="175" ht="12">
      <c r="B175" s="59" t="s">
        <v>129</v>
      </c>
    </row>
    <row r="176" ht="12">
      <c r="B176" s="59" t="s">
        <v>131</v>
      </c>
    </row>
    <row r="177" ht="12">
      <c r="B177" s="59" t="s">
        <v>130</v>
      </c>
    </row>
    <row r="178" ht="12">
      <c r="B178" s="59" t="s">
        <v>120</v>
      </c>
    </row>
    <row r="179" ht="12">
      <c r="B179" s="59" t="s">
        <v>141</v>
      </c>
    </row>
  </sheetData>
  <sheetProtection/>
  <mergeCells count="4">
    <mergeCell ref="A1:L1"/>
    <mergeCell ref="A2:L2"/>
    <mergeCell ref="A3:L3"/>
    <mergeCell ref="A4:L4"/>
  </mergeCells>
  <dataValidations count="6">
    <dataValidation type="list" allowBlank="1" showInputMessage="1" showErrorMessage="1" promptTitle="Athlete Class" prompt="Enter only one of the following&#10;M, W, MJ, WJ, MY, WY, B, or G" errorTitle="Error" error="To enable the results spread sheets to work you must enter a valid class composed of the first letter of the Gender (M or W) followed by the class modifier (J or Y).  Boys class is B, Girls Class is G" sqref="A6:A7 A118:A65536">
      <formula1>"M, W, MJ, WJ, MY, WY, B, G"</formula1>
    </dataValidation>
    <dataValidation type="list" allowBlank="1" showInputMessage="1" showErrorMessage="1" sqref="Q8:Q102">
      <formula1>$B$166:$B$177</formula1>
    </dataValidation>
    <dataValidation type="list" allowBlank="1" showInputMessage="1" showErrorMessage="1" sqref="A30:A31 A45:A46 A62:A63 A79:A117">
      <formula1>$B$166:$B$179</formula1>
    </dataValidation>
    <dataValidation type="list" allowBlank="1" showInputMessage="1" showErrorMessage="1" sqref="A8:A29">
      <formula1>$B$165:$B$178</formula1>
    </dataValidation>
    <dataValidation type="list" allowBlank="1" showInputMessage="1" showErrorMessage="1" sqref="A32:A44 A47:A61">
      <formula1>$B$163:$B$176</formula1>
    </dataValidation>
    <dataValidation type="list" allowBlank="1" showInputMessage="1" showErrorMessage="1" sqref="A64:A78">
      <formula1>$B$162:$B$175</formula1>
    </dataValidation>
  </dataValidations>
  <printOptions/>
  <pageMargins left="0.46" right="0.4" top="0.41" bottom="0.63" header="0.3" footer="0.47"/>
  <pageSetup horizontalDpi="300" verticalDpi="300" orientation="portrait"/>
  <headerFooter alignWithMargins="0">
    <oddFooter>&amp;CPg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V76"/>
  <sheetViews>
    <sheetView tabSelected="1" zoomScalePageLayoutView="0" workbookViewId="0" topLeftCell="A4">
      <selection activeCell="G11" sqref="G11"/>
    </sheetView>
  </sheetViews>
  <sheetFormatPr defaultColWidth="11.421875" defaultRowHeight="12.75"/>
  <cols>
    <col min="1" max="1" width="4.7109375" style="4" customWidth="1"/>
    <col min="2" max="2" width="4.7109375" style="6" customWidth="1"/>
    <col min="3" max="3" width="19.421875" style="0" customWidth="1"/>
    <col min="4" max="4" width="25.140625" style="53" customWidth="1"/>
    <col min="5" max="5" width="8.140625" style="7" bestFit="1" customWidth="1"/>
    <col min="6" max="6" width="0.13671875" style="26" customWidth="1"/>
    <col min="7" max="7" width="2.28125" style="19" bestFit="1" customWidth="1"/>
    <col min="8" max="9" width="2.28125" style="19" hidden="1" customWidth="1"/>
    <col min="10" max="10" width="2.28125" style="19" bestFit="1" customWidth="1"/>
    <col min="11" max="11" width="3.7109375" style="4" customWidth="1"/>
    <col min="12" max="12" width="8.7109375" style="23" bestFit="1" customWidth="1"/>
    <col min="13" max="13" width="7.421875" style="10" bestFit="1" customWidth="1"/>
    <col min="14" max="14" width="6.421875" style="4" customWidth="1"/>
    <col min="15" max="15" width="8.421875" style="38" bestFit="1" customWidth="1"/>
    <col min="16" max="16" width="9.140625" style="4" customWidth="1"/>
    <col min="17" max="17" width="9.7109375" style="47" bestFit="1" customWidth="1"/>
    <col min="18" max="16384" width="8.8515625" style="0" customWidth="1"/>
  </cols>
  <sheetData>
    <row r="1" spans="1:17" s="20" customFormat="1" ht="30" customHeight="1">
      <c r="A1" s="127" t="str">
        <f>COVER!A1</f>
        <v>US Biathlon World Team Trials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30"/>
      <c r="Q1" s="46"/>
    </row>
    <row r="2" spans="1:17" s="20" customFormat="1" ht="30.75" customHeight="1">
      <c r="A2" s="132">
        <f>COVER!A2</f>
        <v>40166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30"/>
      <c r="Q2" s="46"/>
    </row>
    <row r="3" spans="1:17" s="16" customFormat="1" ht="15" customHeight="1">
      <c r="A3" s="129" t="s">
        <v>119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9"/>
      <c r="Q3" s="47"/>
    </row>
    <row r="4" spans="1:17" s="16" customFormat="1" ht="15" customHeight="1">
      <c r="A4" s="129" t="str">
        <f>COVER!A4</f>
        <v>PRELIMINARY  RESULTS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9"/>
      <c r="Q4" s="47"/>
    </row>
    <row r="5" spans="1:15" ht="12">
      <c r="A5" s="43" t="str">
        <f>COVER!A5</f>
        <v>Coleraine, MN</v>
      </c>
      <c r="B5" s="37"/>
      <c r="C5" s="2"/>
      <c r="D5" s="52"/>
      <c r="E5" s="8"/>
      <c r="F5" s="27"/>
      <c r="G5" s="28"/>
      <c r="H5" s="28"/>
      <c r="I5" s="28"/>
      <c r="J5" s="28"/>
      <c r="K5" s="5"/>
      <c r="L5" s="44"/>
      <c r="M5" s="9"/>
      <c r="N5" s="5"/>
      <c r="O5" s="45" t="str">
        <f>COVER!N5</f>
        <v>Mt. Itasca Biathlon Association</v>
      </c>
    </row>
    <row r="6" ht="12">
      <c r="C6" s="2"/>
    </row>
    <row r="7" spans="1:19" s="14" customFormat="1" ht="12">
      <c r="A7" s="31" t="s">
        <v>74</v>
      </c>
      <c r="B7" s="31" t="s">
        <v>75</v>
      </c>
      <c r="C7" s="14" t="s">
        <v>66</v>
      </c>
      <c r="D7" s="54" t="s">
        <v>106</v>
      </c>
      <c r="E7" s="32" t="s">
        <v>101</v>
      </c>
      <c r="F7" s="33" t="s">
        <v>67</v>
      </c>
      <c r="G7" s="34" t="s">
        <v>69</v>
      </c>
      <c r="H7" s="34" t="s">
        <v>69</v>
      </c>
      <c r="I7" s="34" t="s">
        <v>70</v>
      </c>
      <c r="J7" s="34" t="s">
        <v>70</v>
      </c>
      <c r="K7" s="31" t="s">
        <v>68</v>
      </c>
      <c r="L7" s="35" t="s">
        <v>71</v>
      </c>
      <c r="M7" s="36" t="s">
        <v>72</v>
      </c>
      <c r="N7" s="31" t="s">
        <v>73</v>
      </c>
      <c r="O7" s="39" t="s">
        <v>99</v>
      </c>
      <c r="P7" s="31" t="s">
        <v>75</v>
      </c>
      <c r="Q7" s="49" t="s">
        <v>100</v>
      </c>
      <c r="S7" s="14" t="s">
        <v>102</v>
      </c>
    </row>
    <row r="8" spans="1:19" ht="12">
      <c r="A8" s="62">
        <v>1</v>
      </c>
      <c r="B8" s="29">
        <v>10</v>
      </c>
      <c r="C8" s="118" t="s">
        <v>155</v>
      </c>
      <c r="D8" s="117" t="s">
        <v>169</v>
      </c>
      <c r="E8" s="81">
        <v>0.461805555555556</v>
      </c>
      <c r="F8" s="85"/>
      <c r="G8" s="29">
        <v>0</v>
      </c>
      <c r="J8" s="19">
        <v>2</v>
      </c>
      <c r="K8" s="4">
        <f aca="true" t="shared" si="0" ref="K8:K29">IF(ISBLANK(G8),"",G8+H8+I8+J8)</f>
        <v>2</v>
      </c>
      <c r="L8" s="103">
        <f aca="true" t="shared" si="1" ref="L8:L29">IF(Q8&gt;0,Q8-E8,"")</f>
        <v>0.01803240740740697</v>
      </c>
      <c r="M8" s="10">
        <f aca="true" t="shared" si="2" ref="M8:M29">IF(Q8&gt;0,L8-L$8,"")</f>
        <v>0</v>
      </c>
      <c r="N8" s="4">
        <f aca="true" t="shared" si="3" ref="N8:N29">IF(Q8&gt;0,S8,"")</f>
        <v>50</v>
      </c>
      <c r="O8" s="38">
        <f aca="true" t="shared" si="4" ref="O8:O29">IF(Q8&gt;0,2-(L8/((L$8+L$9+L$10)/3)),"")</f>
        <v>1.0136327185244602</v>
      </c>
      <c r="P8" s="4">
        <f aca="true" t="shared" si="5" ref="P8:P29">B8</f>
        <v>10</v>
      </c>
      <c r="Q8" s="47">
        <v>0.479837962962963</v>
      </c>
      <c r="S8" s="4">
        <v>50</v>
      </c>
    </row>
    <row r="9" spans="1:19" ht="12">
      <c r="A9" s="62">
        <v>2</v>
      </c>
      <c r="B9" s="29">
        <v>19</v>
      </c>
      <c r="C9" s="117" t="s">
        <v>159</v>
      </c>
      <c r="D9" s="117" t="s">
        <v>169</v>
      </c>
      <c r="E9" s="81">
        <v>0.464930555555556</v>
      </c>
      <c r="G9" s="19">
        <v>1</v>
      </c>
      <c r="J9" s="19">
        <v>1</v>
      </c>
      <c r="K9" s="4">
        <f t="shared" si="0"/>
        <v>2</v>
      </c>
      <c r="L9" s="119">
        <f t="shared" si="1"/>
        <v>0.01832523148148102</v>
      </c>
      <c r="M9" s="10">
        <f t="shared" si="2"/>
        <v>0.00029282407407404953</v>
      </c>
      <c r="N9" s="4">
        <f t="shared" si="3"/>
        <v>46</v>
      </c>
      <c r="O9" s="38">
        <f t="shared" si="4"/>
        <v>0.9976153294221948</v>
      </c>
      <c r="P9" s="4">
        <f t="shared" si="5"/>
        <v>19</v>
      </c>
      <c r="Q9" s="47">
        <v>0.48325578703703703</v>
      </c>
      <c r="S9" s="4">
        <v>46</v>
      </c>
    </row>
    <row r="10" spans="1:19" ht="12">
      <c r="A10" s="62">
        <v>3</v>
      </c>
      <c r="B10" s="29">
        <v>6</v>
      </c>
      <c r="C10" s="117" t="s">
        <v>157</v>
      </c>
      <c r="D10" s="117" t="s">
        <v>170</v>
      </c>
      <c r="E10" s="81">
        <v>0.460416666666667</v>
      </c>
      <c r="F10" s="85"/>
      <c r="G10" s="29">
        <v>1</v>
      </c>
      <c r="J10" s="19">
        <v>0</v>
      </c>
      <c r="K10" s="4">
        <f t="shared" si="0"/>
        <v>1</v>
      </c>
      <c r="L10" s="103">
        <f t="shared" si="1"/>
        <v>0.018487268518518174</v>
      </c>
      <c r="M10" s="10">
        <f t="shared" si="2"/>
        <v>0.0004548611111112044</v>
      </c>
      <c r="N10" s="4">
        <f t="shared" si="3"/>
        <v>43</v>
      </c>
      <c r="O10" s="38">
        <f t="shared" si="4"/>
        <v>0.988751952053345</v>
      </c>
      <c r="P10" s="4">
        <f t="shared" si="5"/>
        <v>6</v>
      </c>
      <c r="Q10" s="47">
        <v>0.47890393518518515</v>
      </c>
      <c r="S10" s="4">
        <v>43</v>
      </c>
    </row>
    <row r="11" spans="1:19" ht="13.5">
      <c r="A11" s="62">
        <v>4</v>
      </c>
      <c r="B11" s="29">
        <v>16</v>
      </c>
      <c r="C11" s="118" t="s">
        <v>1</v>
      </c>
      <c r="D11" s="116" t="s">
        <v>169</v>
      </c>
      <c r="E11" s="81">
        <v>0.463888888888889</v>
      </c>
      <c r="G11" s="19">
        <v>3</v>
      </c>
      <c r="J11" s="19">
        <v>1</v>
      </c>
      <c r="K11" s="4">
        <f t="shared" si="0"/>
        <v>4</v>
      </c>
      <c r="L11" s="119">
        <f t="shared" si="1"/>
        <v>0.01849074074074064</v>
      </c>
      <c r="M11" s="10">
        <f t="shared" si="2"/>
        <v>0.00045833333333367143</v>
      </c>
      <c r="N11" s="4">
        <f t="shared" si="3"/>
        <v>40</v>
      </c>
      <c r="O11" s="38">
        <f t="shared" si="4"/>
        <v>0.988562022538285</v>
      </c>
      <c r="P11" s="4">
        <f t="shared" si="5"/>
        <v>16</v>
      </c>
      <c r="Q11" s="47">
        <v>0.48237962962962966</v>
      </c>
      <c r="S11" s="4">
        <v>40</v>
      </c>
    </row>
    <row r="12" spans="1:19" ht="12">
      <c r="A12" s="62">
        <v>5</v>
      </c>
      <c r="B12" s="29">
        <v>14</v>
      </c>
      <c r="C12" s="118" t="s">
        <v>161</v>
      </c>
      <c r="D12" s="117" t="s">
        <v>173</v>
      </c>
      <c r="E12" s="81">
        <v>0.463194444444444</v>
      </c>
      <c r="G12" s="19">
        <v>1</v>
      </c>
      <c r="J12" s="19">
        <v>2</v>
      </c>
      <c r="K12" s="4">
        <f t="shared" si="0"/>
        <v>3</v>
      </c>
      <c r="L12" s="103">
        <f t="shared" si="1"/>
        <v>0.018797453703704115</v>
      </c>
      <c r="M12" s="10">
        <f t="shared" si="2"/>
        <v>0.0007650462962971449</v>
      </c>
      <c r="N12" s="4">
        <f t="shared" si="3"/>
        <v>37</v>
      </c>
      <c r="O12" s="38">
        <f t="shared" si="4"/>
        <v>0.9717849153758036</v>
      </c>
      <c r="P12" s="4">
        <f t="shared" si="5"/>
        <v>14</v>
      </c>
      <c r="Q12" s="47">
        <v>0.48199189814814813</v>
      </c>
      <c r="S12" s="4">
        <v>37</v>
      </c>
    </row>
    <row r="13" spans="1:19" ht="12">
      <c r="A13" s="62">
        <v>6</v>
      </c>
      <c r="B13" s="29">
        <v>9</v>
      </c>
      <c r="C13" s="117" t="s">
        <v>152</v>
      </c>
      <c r="D13" s="117" t="s">
        <v>167</v>
      </c>
      <c r="E13" s="81">
        <v>0.461458333333333</v>
      </c>
      <c r="G13" s="19">
        <v>2</v>
      </c>
      <c r="J13" s="19">
        <v>0</v>
      </c>
      <c r="K13" s="4">
        <f t="shared" si="0"/>
        <v>2</v>
      </c>
      <c r="L13" s="103">
        <f t="shared" si="1"/>
        <v>0.018799768518518833</v>
      </c>
      <c r="M13" s="10">
        <f t="shared" si="2"/>
        <v>0.0007673611111118639</v>
      </c>
      <c r="N13" s="4">
        <f t="shared" si="3"/>
        <v>34</v>
      </c>
      <c r="O13" s="38">
        <f t="shared" si="4"/>
        <v>0.9716582956991111</v>
      </c>
      <c r="P13" s="4">
        <f t="shared" si="5"/>
        <v>9</v>
      </c>
      <c r="Q13" s="47">
        <v>0.48025810185185186</v>
      </c>
      <c r="S13" s="4">
        <v>34</v>
      </c>
    </row>
    <row r="14" spans="1:19" ht="12">
      <c r="A14" s="62">
        <v>7</v>
      </c>
      <c r="B14" s="29">
        <v>2</v>
      </c>
      <c r="C14" s="117" t="s">
        <v>149</v>
      </c>
      <c r="D14" s="117" t="s">
        <v>165</v>
      </c>
      <c r="E14" s="81">
        <v>0.4590277777777778</v>
      </c>
      <c r="G14" s="19">
        <v>1</v>
      </c>
      <c r="J14" s="19">
        <v>1</v>
      </c>
      <c r="K14" s="4">
        <f t="shared" si="0"/>
        <v>2</v>
      </c>
      <c r="L14" s="103">
        <f t="shared" si="1"/>
        <v>0.01890046296296294</v>
      </c>
      <c r="M14" s="10">
        <f t="shared" si="2"/>
        <v>0.0008680555555559688</v>
      </c>
      <c r="N14" s="4">
        <f t="shared" si="3"/>
        <v>32</v>
      </c>
      <c r="O14" s="38">
        <f t="shared" si="4"/>
        <v>0.9661503397627771</v>
      </c>
      <c r="P14" s="4">
        <f t="shared" si="5"/>
        <v>2</v>
      </c>
      <c r="Q14" s="47">
        <v>0.47792824074074075</v>
      </c>
      <c r="S14" s="4">
        <v>32</v>
      </c>
    </row>
    <row r="15" spans="1:19" ht="12">
      <c r="A15" s="62">
        <v>8</v>
      </c>
      <c r="B15" s="29">
        <v>4</v>
      </c>
      <c r="C15" s="117" t="s">
        <v>158</v>
      </c>
      <c r="D15" s="117" t="s">
        <v>171</v>
      </c>
      <c r="E15" s="81">
        <v>0.459722222222222</v>
      </c>
      <c r="G15" s="19">
        <v>2</v>
      </c>
      <c r="J15" s="19">
        <v>0</v>
      </c>
      <c r="K15" s="4">
        <f t="shared" si="0"/>
        <v>2</v>
      </c>
      <c r="L15" s="103">
        <f t="shared" si="1"/>
        <v>0.019094907407407602</v>
      </c>
      <c r="M15" s="10">
        <f t="shared" si="2"/>
        <v>0.0010625000000006324</v>
      </c>
      <c r="N15" s="4">
        <f t="shared" si="3"/>
        <v>30</v>
      </c>
      <c r="O15" s="38">
        <f t="shared" si="4"/>
        <v>0.9555142869201529</v>
      </c>
      <c r="P15" s="4">
        <f t="shared" si="5"/>
        <v>4</v>
      </c>
      <c r="Q15" s="47">
        <v>0.4788171296296296</v>
      </c>
      <c r="S15" s="4">
        <v>30</v>
      </c>
    </row>
    <row r="16" spans="1:19" ht="12">
      <c r="A16" s="62">
        <v>9</v>
      </c>
      <c r="B16" s="29">
        <v>21</v>
      </c>
      <c r="C16" s="117" t="s">
        <v>160</v>
      </c>
      <c r="D16" s="117" t="s">
        <v>172</v>
      </c>
      <c r="E16" s="81">
        <v>0.465625</v>
      </c>
      <c r="G16" s="19">
        <v>0</v>
      </c>
      <c r="J16" s="19">
        <v>2</v>
      </c>
      <c r="K16" s="4">
        <f t="shared" si="0"/>
        <v>2</v>
      </c>
      <c r="L16" s="119">
        <f t="shared" si="1"/>
        <v>0.019199074074074063</v>
      </c>
      <c r="M16" s="10">
        <f t="shared" si="2"/>
        <v>0.0011666666666670933</v>
      </c>
      <c r="N16" s="4">
        <f t="shared" si="3"/>
        <v>28</v>
      </c>
      <c r="O16" s="38">
        <f t="shared" si="4"/>
        <v>0.9498164014687651</v>
      </c>
      <c r="P16" s="4">
        <f t="shared" si="5"/>
        <v>21</v>
      </c>
      <c r="Q16" s="47">
        <v>0.4848240740740741</v>
      </c>
      <c r="S16" s="4">
        <v>28</v>
      </c>
    </row>
    <row r="17" spans="1:19" ht="12">
      <c r="A17" s="62">
        <v>10</v>
      </c>
      <c r="B17" s="29">
        <v>13</v>
      </c>
      <c r="C17" s="118" t="s">
        <v>156</v>
      </c>
      <c r="D17" s="117" t="s">
        <v>170</v>
      </c>
      <c r="E17" s="81">
        <v>0.462847222222222</v>
      </c>
      <c r="G17" s="19">
        <v>3</v>
      </c>
      <c r="J17" s="19">
        <v>3</v>
      </c>
      <c r="K17" s="4">
        <f t="shared" si="0"/>
        <v>6</v>
      </c>
      <c r="L17" s="103">
        <f t="shared" si="1"/>
        <v>0.019385416666666877</v>
      </c>
      <c r="M17" s="10">
        <f t="shared" si="2"/>
        <v>0.0013530092592599074</v>
      </c>
      <c r="N17" s="4">
        <f t="shared" si="3"/>
        <v>26</v>
      </c>
      <c r="O17" s="38">
        <f t="shared" si="4"/>
        <v>0.9396235174945831</v>
      </c>
      <c r="P17" s="4">
        <f t="shared" si="5"/>
        <v>13</v>
      </c>
      <c r="Q17" s="47">
        <v>0.4822326388888889</v>
      </c>
      <c r="S17" s="4">
        <v>26</v>
      </c>
    </row>
    <row r="18" spans="1:19" ht="12">
      <c r="A18" s="62">
        <v>11</v>
      </c>
      <c r="B18" s="29">
        <v>11</v>
      </c>
      <c r="C18" s="117" t="s">
        <v>153</v>
      </c>
      <c r="D18" s="117" t="s">
        <v>163</v>
      </c>
      <c r="E18" s="81">
        <v>0.462152777777778</v>
      </c>
      <c r="F18" s="85"/>
      <c r="G18" s="29">
        <v>2</v>
      </c>
      <c r="J18" s="19">
        <v>0</v>
      </c>
      <c r="K18" s="4">
        <f t="shared" si="0"/>
        <v>2</v>
      </c>
      <c r="L18" s="103">
        <f t="shared" si="1"/>
        <v>0.01958217592592565</v>
      </c>
      <c r="M18" s="10">
        <f t="shared" si="2"/>
        <v>0.0015497685185186794</v>
      </c>
      <c r="N18" s="4">
        <f t="shared" si="3"/>
        <v>24</v>
      </c>
      <c r="O18" s="38">
        <f t="shared" si="4"/>
        <v>0.9288608449753</v>
      </c>
      <c r="P18" s="4">
        <f t="shared" si="5"/>
        <v>11</v>
      </c>
      <c r="Q18" s="47">
        <v>0.48173495370370367</v>
      </c>
      <c r="S18" s="4">
        <v>24</v>
      </c>
    </row>
    <row r="19" spans="1:19" ht="12">
      <c r="A19" s="62">
        <v>12</v>
      </c>
      <c r="B19" s="29">
        <v>15</v>
      </c>
      <c r="C19" s="117" t="s">
        <v>151</v>
      </c>
      <c r="D19" s="117" t="s">
        <v>166</v>
      </c>
      <c r="E19" s="81">
        <v>0.463541666666667</v>
      </c>
      <c r="F19" s="85"/>
      <c r="G19" s="29">
        <v>2</v>
      </c>
      <c r="J19" s="19">
        <v>2</v>
      </c>
      <c r="K19" s="4">
        <f t="shared" si="0"/>
        <v>4</v>
      </c>
      <c r="L19" s="103">
        <f t="shared" si="1"/>
        <v>0.019697916666666315</v>
      </c>
      <c r="M19" s="10">
        <f t="shared" si="2"/>
        <v>0.0016655092592593457</v>
      </c>
      <c r="N19" s="4">
        <f t="shared" si="3"/>
        <v>22</v>
      </c>
      <c r="O19" s="38">
        <f t="shared" si="4"/>
        <v>0.922529861140416</v>
      </c>
      <c r="P19" s="4">
        <f t="shared" si="5"/>
        <v>15</v>
      </c>
      <c r="Q19" s="47">
        <v>0.48323958333333333</v>
      </c>
      <c r="S19" s="4">
        <v>22</v>
      </c>
    </row>
    <row r="20" spans="1:19" ht="12">
      <c r="A20" s="62">
        <v>13</v>
      </c>
      <c r="B20" s="29">
        <v>22</v>
      </c>
      <c r="C20" s="117" t="s">
        <v>147</v>
      </c>
      <c r="D20" s="117" t="s">
        <v>174</v>
      </c>
      <c r="E20" s="81">
        <v>0.465972222222222</v>
      </c>
      <c r="G20" s="19">
        <v>0</v>
      </c>
      <c r="J20" s="19">
        <v>4</v>
      </c>
      <c r="K20" s="4">
        <f t="shared" si="0"/>
        <v>4</v>
      </c>
      <c r="L20" s="119">
        <f t="shared" si="1"/>
        <v>0.01986921296296318</v>
      </c>
      <c r="M20" s="10">
        <f t="shared" si="2"/>
        <v>0.001836805555556209</v>
      </c>
      <c r="N20" s="4">
        <f t="shared" si="3"/>
        <v>20</v>
      </c>
      <c r="O20" s="38">
        <f t="shared" si="4"/>
        <v>0.9131600050647506</v>
      </c>
      <c r="P20" s="4">
        <f t="shared" si="5"/>
        <v>22</v>
      </c>
      <c r="Q20" s="47">
        <v>0.4858414351851852</v>
      </c>
      <c r="S20" s="4">
        <v>20</v>
      </c>
    </row>
    <row r="21" spans="1:19" ht="13.5">
      <c r="A21" s="62">
        <v>14</v>
      </c>
      <c r="B21" s="29">
        <v>20</v>
      </c>
      <c r="C21" s="116" t="s">
        <v>3</v>
      </c>
      <c r="D21" s="116" t="s">
        <v>163</v>
      </c>
      <c r="E21" s="81">
        <v>0.465277777777778</v>
      </c>
      <c r="G21" s="19">
        <v>1</v>
      </c>
      <c r="J21" s="19">
        <v>2</v>
      </c>
      <c r="K21" s="4">
        <f t="shared" si="0"/>
        <v>3</v>
      </c>
      <c r="L21" s="119">
        <f t="shared" si="1"/>
        <v>0.020953703703703475</v>
      </c>
      <c r="M21" s="10">
        <f t="shared" si="2"/>
        <v>0.002921296296296505</v>
      </c>
      <c r="N21" s="4">
        <f t="shared" si="3"/>
        <v>18</v>
      </c>
      <c r="O21" s="38">
        <f t="shared" si="4"/>
        <v>0.8538386865318737</v>
      </c>
      <c r="P21" s="4">
        <f t="shared" si="5"/>
        <v>20</v>
      </c>
      <c r="Q21" s="47">
        <v>0.4862314814814815</v>
      </c>
      <c r="S21" s="4">
        <v>18</v>
      </c>
    </row>
    <row r="22" spans="1:19" ht="12">
      <c r="A22" s="62">
        <v>15</v>
      </c>
      <c r="B22" s="29">
        <v>5</v>
      </c>
      <c r="C22" s="118" t="s">
        <v>150</v>
      </c>
      <c r="D22" s="117" t="s">
        <v>165</v>
      </c>
      <c r="E22" s="81">
        <v>0.460069444444444</v>
      </c>
      <c r="F22" s="85"/>
      <c r="G22" s="29">
        <v>1</v>
      </c>
      <c r="J22" s="19">
        <v>4</v>
      </c>
      <c r="K22" s="4">
        <f t="shared" si="0"/>
        <v>5</v>
      </c>
      <c r="L22" s="103">
        <f t="shared" si="1"/>
        <v>0.02110879629629675</v>
      </c>
      <c r="M22" s="10">
        <f t="shared" si="2"/>
        <v>0.0030763888888897806</v>
      </c>
      <c r="N22" s="4">
        <f t="shared" si="3"/>
        <v>16</v>
      </c>
      <c r="O22" s="38">
        <f t="shared" si="4"/>
        <v>0.8453551681930862</v>
      </c>
      <c r="P22" s="4">
        <f t="shared" si="5"/>
        <v>5</v>
      </c>
      <c r="Q22" s="47">
        <v>0.4811782407407407</v>
      </c>
      <c r="S22" s="4">
        <v>16</v>
      </c>
    </row>
    <row r="23" spans="1:19" ht="12">
      <c r="A23" s="62">
        <v>16</v>
      </c>
      <c r="B23" s="29">
        <v>8</v>
      </c>
      <c r="C23" s="117" t="s">
        <v>154</v>
      </c>
      <c r="D23" s="117" t="s">
        <v>60</v>
      </c>
      <c r="E23" s="81">
        <v>0.461111111111111</v>
      </c>
      <c r="F23" s="85"/>
      <c r="G23" s="29">
        <v>1</v>
      </c>
      <c r="J23" s="19">
        <v>5</v>
      </c>
      <c r="K23" s="4">
        <f t="shared" si="0"/>
        <v>6</v>
      </c>
      <c r="L23" s="103">
        <f t="shared" si="1"/>
        <v>0.021262731481481556</v>
      </c>
      <c r="M23" s="10">
        <f t="shared" si="2"/>
        <v>0.0032303240740745864</v>
      </c>
      <c r="N23" s="4">
        <f t="shared" si="3"/>
        <v>15</v>
      </c>
      <c r="O23" s="38">
        <f t="shared" si="4"/>
        <v>0.8369349596927058</v>
      </c>
      <c r="P23" s="4">
        <f t="shared" si="5"/>
        <v>8</v>
      </c>
      <c r="Q23" s="47">
        <v>0.4823738425925926</v>
      </c>
      <c r="S23" s="4">
        <v>15</v>
      </c>
    </row>
    <row r="24" spans="1:19" ht="12">
      <c r="A24" s="62">
        <v>17</v>
      </c>
      <c r="B24" s="29">
        <v>3</v>
      </c>
      <c r="C24" s="117" t="s">
        <v>145</v>
      </c>
      <c r="D24" s="117" t="s">
        <v>163</v>
      </c>
      <c r="E24" s="81">
        <v>0.459375</v>
      </c>
      <c r="G24" s="19">
        <v>1</v>
      </c>
      <c r="J24" s="19">
        <v>2</v>
      </c>
      <c r="K24" s="4">
        <f t="shared" si="0"/>
        <v>3</v>
      </c>
      <c r="L24" s="103">
        <f t="shared" si="1"/>
        <v>0.021464120370370376</v>
      </c>
      <c r="M24" s="10">
        <f t="shared" si="2"/>
        <v>0.003431712962963407</v>
      </c>
      <c r="N24" s="4">
        <f t="shared" si="3"/>
        <v>14</v>
      </c>
      <c r="O24" s="38">
        <f t="shared" si="4"/>
        <v>0.8259190478200042</v>
      </c>
      <c r="P24" s="4">
        <f t="shared" si="5"/>
        <v>3</v>
      </c>
      <c r="Q24" s="47">
        <v>0.48083912037037035</v>
      </c>
      <c r="S24" s="4">
        <v>14</v>
      </c>
    </row>
    <row r="25" spans="1:19" ht="12">
      <c r="A25" s="62">
        <v>18</v>
      </c>
      <c r="B25" s="29">
        <v>7</v>
      </c>
      <c r="C25" s="117" t="s">
        <v>148</v>
      </c>
      <c r="D25" s="117" t="s">
        <v>165</v>
      </c>
      <c r="E25" s="81">
        <v>0.460763888888889</v>
      </c>
      <c r="G25" s="19">
        <v>1</v>
      </c>
      <c r="J25" s="19">
        <v>0</v>
      </c>
      <c r="K25" s="4">
        <f t="shared" si="0"/>
        <v>1</v>
      </c>
      <c r="L25" s="103">
        <f t="shared" si="1"/>
        <v>0.02206134259259246</v>
      </c>
      <c r="M25" s="10">
        <f t="shared" si="2"/>
        <v>0.004028935185185489</v>
      </c>
      <c r="N25" s="4">
        <f t="shared" si="3"/>
        <v>13</v>
      </c>
      <c r="O25" s="38">
        <f t="shared" si="4"/>
        <v>0.7932511712319894</v>
      </c>
      <c r="P25" s="4">
        <f t="shared" si="5"/>
        <v>7</v>
      </c>
      <c r="Q25" s="47">
        <v>0.48282523148148143</v>
      </c>
      <c r="S25" s="4">
        <v>13</v>
      </c>
    </row>
    <row r="26" spans="1:19" ht="13.5">
      <c r="A26" s="62">
        <v>19</v>
      </c>
      <c r="B26" s="29">
        <v>1</v>
      </c>
      <c r="C26" s="116" t="s">
        <v>2</v>
      </c>
      <c r="D26" s="116" t="s">
        <v>5</v>
      </c>
      <c r="E26" s="81">
        <v>0.45868055555555554</v>
      </c>
      <c r="G26" s="19">
        <v>1</v>
      </c>
      <c r="J26" s="19">
        <v>5</v>
      </c>
      <c r="K26" s="4">
        <f t="shared" si="0"/>
        <v>6</v>
      </c>
      <c r="L26" s="103">
        <f t="shared" si="1"/>
        <v>0.02207407407407408</v>
      </c>
      <c r="M26" s="10">
        <f t="shared" si="2"/>
        <v>0.00404166666666711</v>
      </c>
      <c r="N26" s="4">
        <f t="shared" si="3"/>
        <v>12</v>
      </c>
      <c r="O26" s="38">
        <f t="shared" si="4"/>
        <v>0.7925547630101442</v>
      </c>
      <c r="P26" s="4">
        <f t="shared" si="5"/>
        <v>1</v>
      </c>
      <c r="Q26" s="47">
        <v>0.4807546296296296</v>
      </c>
      <c r="S26" s="4">
        <v>12</v>
      </c>
    </row>
    <row r="27" spans="1:19" ht="12">
      <c r="A27" s="62">
        <v>20</v>
      </c>
      <c r="B27" s="29">
        <v>18</v>
      </c>
      <c r="C27" s="117" t="s">
        <v>146</v>
      </c>
      <c r="D27" s="117" t="s">
        <v>164</v>
      </c>
      <c r="E27" s="81">
        <v>0.464583333333333</v>
      </c>
      <c r="G27" s="19">
        <v>4</v>
      </c>
      <c r="J27" s="19">
        <v>3</v>
      </c>
      <c r="K27" s="4">
        <f t="shared" si="0"/>
        <v>7</v>
      </c>
      <c r="L27" s="119">
        <f t="shared" si="1"/>
        <v>0.02289583333333367</v>
      </c>
      <c r="M27" s="10">
        <f t="shared" si="2"/>
        <v>0.004863425925926701</v>
      </c>
      <c r="N27" s="4">
        <f t="shared" si="3"/>
        <v>11</v>
      </c>
      <c r="O27" s="38">
        <f t="shared" si="4"/>
        <v>0.7476047777824206</v>
      </c>
      <c r="P27" s="4">
        <f t="shared" si="5"/>
        <v>18</v>
      </c>
      <c r="Q27" s="47">
        <v>0.4874791666666667</v>
      </c>
      <c r="S27" s="4">
        <v>11</v>
      </c>
    </row>
    <row r="28" spans="1:22" ht="13.5">
      <c r="A28" s="62">
        <v>21</v>
      </c>
      <c r="B28" s="29">
        <v>12</v>
      </c>
      <c r="C28" s="116" t="s">
        <v>4</v>
      </c>
      <c r="D28" s="116" t="s">
        <v>6</v>
      </c>
      <c r="E28" s="81">
        <v>0.4625</v>
      </c>
      <c r="G28" s="19">
        <v>4</v>
      </c>
      <c r="J28" s="19">
        <v>5</v>
      </c>
      <c r="K28" s="4">
        <f t="shared" si="0"/>
        <v>9</v>
      </c>
      <c r="L28" s="103">
        <f t="shared" si="1"/>
        <v>0.02374884259259258</v>
      </c>
      <c r="M28" s="10">
        <f t="shared" si="2"/>
        <v>0.005716435185185609</v>
      </c>
      <c r="N28" s="4">
        <f t="shared" si="3"/>
        <v>10</v>
      </c>
      <c r="O28" s="38">
        <f t="shared" si="4"/>
        <v>0.7009454269193145</v>
      </c>
      <c r="P28" s="4">
        <f t="shared" si="5"/>
        <v>12</v>
      </c>
      <c r="Q28" s="47">
        <v>0.4862488425925926</v>
      </c>
      <c r="S28" s="4">
        <v>10</v>
      </c>
      <c r="V28" t="s">
        <v>109</v>
      </c>
    </row>
    <row r="29" spans="1:19" ht="12">
      <c r="A29" s="62">
        <v>22</v>
      </c>
      <c r="B29" s="29">
        <v>17</v>
      </c>
      <c r="C29" s="117" t="s">
        <v>144</v>
      </c>
      <c r="D29" s="117" t="s">
        <v>162</v>
      </c>
      <c r="E29" s="81">
        <v>0.464236111111111</v>
      </c>
      <c r="G29" s="19">
        <v>3</v>
      </c>
      <c r="J29" s="19">
        <v>3</v>
      </c>
      <c r="K29" s="4">
        <f t="shared" si="0"/>
        <v>6</v>
      </c>
      <c r="L29" s="119">
        <f t="shared" si="1"/>
        <v>0.023775462962963068</v>
      </c>
      <c r="M29" s="10">
        <f t="shared" si="2"/>
        <v>0.005743055555556098</v>
      </c>
      <c r="N29" s="4">
        <f t="shared" si="3"/>
        <v>9</v>
      </c>
      <c r="O29" s="38">
        <f t="shared" si="4"/>
        <v>0.6994893006372838</v>
      </c>
      <c r="P29" s="4">
        <f t="shared" si="5"/>
        <v>17</v>
      </c>
      <c r="Q29" s="47">
        <v>0.4880115740740741</v>
      </c>
      <c r="S29" s="4">
        <v>9</v>
      </c>
    </row>
    <row r="30" spans="2:19" ht="12">
      <c r="B30" s="4"/>
      <c r="C30" s="40"/>
      <c r="D30" s="55"/>
      <c r="S30" s="4">
        <v>8</v>
      </c>
    </row>
    <row r="31" spans="2:19" ht="12">
      <c r="B31" s="4"/>
      <c r="C31" s="40"/>
      <c r="D31" s="55"/>
      <c r="S31" s="4">
        <v>7</v>
      </c>
    </row>
    <row r="32" spans="2:19" ht="12">
      <c r="B32" s="4"/>
      <c r="C32" s="40"/>
      <c r="D32" s="55"/>
      <c r="S32" s="4">
        <v>6</v>
      </c>
    </row>
    <row r="33" spans="2:19" ht="12">
      <c r="B33" s="4"/>
      <c r="C33" s="40"/>
      <c r="D33" s="55"/>
      <c r="S33" s="4">
        <v>5</v>
      </c>
    </row>
    <row r="34" spans="2:19" ht="12">
      <c r="B34" s="4"/>
      <c r="C34" s="40"/>
      <c r="D34" s="55"/>
      <c r="S34" s="4">
        <v>4</v>
      </c>
    </row>
    <row r="35" spans="2:19" ht="12">
      <c r="B35" s="4"/>
      <c r="C35" s="40"/>
      <c r="D35" s="55"/>
      <c r="S35" s="4">
        <v>3</v>
      </c>
    </row>
    <row r="36" spans="2:19" ht="12">
      <c r="B36" s="4"/>
      <c r="C36" s="40"/>
      <c r="D36" s="55"/>
      <c r="S36" s="4">
        <v>2</v>
      </c>
    </row>
    <row r="37" spans="2:19" ht="12">
      <c r="B37" s="4"/>
      <c r="C37" s="40"/>
      <c r="D37" s="55"/>
      <c r="S37" s="4">
        <v>1</v>
      </c>
    </row>
    <row r="38" spans="2:4" ht="12">
      <c r="B38" s="4"/>
      <c r="C38" s="40"/>
      <c r="D38" s="55"/>
    </row>
    <row r="39" spans="2:4" ht="12">
      <c r="B39" s="4"/>
      <c r="C39" s="40"/>
      <c r="D39" s="55"/>
    </row>
    <row r="40" spans="2:4" ht="12">
      <c r="B40" s="4"/>
      <c r="C40" s="40"/>
      <c r="D40" s="55"/>
    </row>
    <row r="41" spans="2:4" ht="12">
      <c r="B41" s="4"/>
      <c r="C41" s="40"/>
      <c r="D41" s="55"/>
    </row>
    <row r="42" spans="2:4" ht="12">
      <c r="B42" s="4"/>
      <c r="C42" s="40"/>
      <c r="D42" s="55"/>
    </row>
    <row r="43" spans="2:4" ht="12">
      <c r="B43" s="4"/>
      <c r="C43" s="40"/>
      <c r="D43" s="55"/>
    </row>
    <row r="44" spans="2:3" ht="12">
      <c r="B44" s="4"/>
      <c r="C44" s="40"/>
    </row>
    <row r="45" spans="2:3" ht="12">
      <c r="B45" s="4"/>
      <c r="C45" s="40"/>
    </row>
    <row r="46" spans="2:3" ht="12">
      <c r="B46" s="4"/>
      <c r="C46" s="40"/>
    </row>
    <row r="47" spans="2:3" ht="12">
      <c r="B47" s="4"/>
      <c r="C47" s="40"/>
    </row>
    <row r="48" spans="2:3" ht="12">
      <c r="B48" s="4"/>
      <c r="C48" s="40"/>
    </row>
    <row r="49" spans="2:3" ht="12">
      <c r="B49" s="4"/>
      <c r="C49" s="40"/>
    </row>
    <row r="50" spans="2:3" ht="12">
      <c r="B50" s="4"/>
      <c r="C50" s="40"/>
    </row>
    <row r="51" ht="15">
      <c r="C51" s="1"/>
    </row>
    <row r="52" ht="15">
      <c r="C52" s="1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  <row r="58" ht="15">
      <c r="C58" s="1"/>
    </row>
    <row r="59" ht="15">
      <c r="C59" s="1"/>
    </row>
    <row r="60" ht="15">
      <c r="C60" s="1"/>
    </row>
    <row r="61" ht="15">
      <c r="C61" s="1"/>
    </row>
    <row r="62" ht="15">
      <c r="C62" s="1"/>
    </row>
    <row r="63" ht="15">
      <c r="C63" s="1"/>
    </row>
    <row r="64" ht="15">
      <c r="C64" s="1"/>
    </row>
    <row r="65" ht="15">
      <c r="C65" s="1"/>
    </row>
    <row r="66" ht="15">
      <c r="C66" s="1"/>
    </row>
    <row r="67" ht="15">
      <c r="C67" s="1"/>
    </row>
    <row r="68" ht="15">
      <c r="C68" s="1"/>
    </row>
    <row r="69" ht="15">
      <c r="C69" s="1"/>
    </row>
    <row r="70" ht="15">
      <c r="C70" s="1"/>
    </row>
    <row r="71" ht="15">
      <c r="C71" s="1"/>
    </row>
    <row r="72" ht="15">
      <c r="C72" s="1"/>
    </row>
    <row r="73" ht="15">
      <c r="C73" s="1"/>
    </row>
    <row r="74" ht="15">
      <c r="C74" s="1"/>
    </row>
    <row r="75" ht="15">
      <c r="C75" s="1"/>
    </row>
    <row r="76" ht="15">
      <c r="C76" s="1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88"/>
  <headerFooter alignWithMargins="0">
    <oddFooter>&amp;L&amp;F &amp;A&amp;CAs of: &amp;T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76"/>
  <sheetViews>
    <sheetView tabSelected="1" zoomScalePageLayoutView="0" workbookViewId="0" topLeftCell="A1">
      <selection activeCell="G11" sqref="G11"/>
    </sheetView>
  </sheetViews>
  <sheetFormatPr defaultColWidth="11.421875" defaultRowHeight="12.75"/>
  <cols>
    <col min="1" max="2" width="4.7109375" style="4" customWidth="1"/>
    <col min="3" max="3" width="21.7109375" style="0" customWidth="1"/>
    <col min="4" max="4" width="26.00390625" style="53" customWidth="1"/>
    <col min="5" max="5" width="8.140625" style="7" bestFit="1" customWidth="1"/>
    <col min="6" max="6" width="0.13671875" style="26" customWidth="1"/>
    <col min="7" max="7" width="2.28125" style="19" bestFit="1" customWidth="1"/>
    <col min="8" max="9" width="2.28125" style="19" hidden="1" customWidth="1"/>
    <col min="10" max="10" width="2.28125" style="19" bestFit="1" customWidth="1"/>
    <col min="11" max="11" width="3.7109375" style="4" customWidth="1"/>
    <col min="12" max="12" width="8.7109375" style="25" bestFit="1" customWidth="1"/>
    <col min="13" max="13" width="7.421875" style="10" bestFit="1" customWidth="1"/>
    <col min="14" max="14" width="6.421875" style="4" customWidth="1"/>
    <col min="15" max="15" width="8.421875" style="38" bestFit="1" customWidth="1"/>
    <col min="16" max="16" width="9.140625" style="4" customWidth="1"/>
    <col min="17" max="17" width="9.7109375" style="47" bestFit="1" customWidth="1"/>
    <col min="18" max="16384" width="8.8515625" style="0" customWidth="1"/>
  </cols>
  <sheetData>
    <row r="1" spans="1:17" s="20" customFormat="1" ht="30" customHeight="1">
      <c r="A1" s="127" t="str">
        <f>COVER!A1</f>
        <v>US Biathlon World Team Trials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30"/>
      <c r="Q1" s="46"/>
    </row>
    <row r="2" spans="1:17" s="20" customFormat="1" ht="30.75" customHeight="1">
      <c r="A2" s="125">
        <f>COVER!A2</f>
        <v>40166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30"/>
      <c r="Q2" s="46"/>
    </row>
    <row r="3" spans="1:17" s="16" customFormat="1" ht="15" customHeight="1">
      <c r="A3" s="133" t="s">
        <v>118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9"/>
      <c r="Q3" s="47"/>
    </row>
    <row r="4" spans="1:17" s="16" customFormat="1" ht="15" customHeight="1">
      <c r="A4" s="129" t="str">
        <f>COVER!A4</f>
        <v>PRELIMINARY  RESULTS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9"/>
      <c r="Q4" s="47"/>
    </row>
    <row r="5" spans="1:15" ht="12">
      <c r="A5" s="43" t="str">
        <f>COVER!A5</f>
        <v>Coleraine, MN</v>
      </c>
      <c r="B5" s="5"/>
      <c r="C5" s="2"/>
      <c r="D5" s="52"/>
      <c r="E5" s="8"/>
      <c r="F5" s="27"/>
      <c r="G5" s="28"/>
      <c r="H5" s="28"/>
      <c r="I5" s="28"/>
      <c r="J5" s="28"/>
      <c r="K5" s="5"/>
      <c r="L5" s="24"/>
      <c r="M5" s="9"/>
      <c r="N5" s="5"/>
      <c r="O5" s="45" t="str">
        <f>COVER!N5</f>
        <v>Mt. Itasca Biathlon Association</v>
      </c>
    </row>
    <row r="6" ht="12">
      <c r="C6" s="2"/>
    </row>
    <row r="7" spans="1:19" s="14" customFormat="1" ht="12">
      <c r="A7" s="31" t="s">
        <v>74</v>
      </c>
      <c r="B7" s="31" t="s">
        <v>75</v>
      </c>
      <c r="C7" s="14" t="s">
        <v>66</v>
      </c>
      <c r="D7" s="54" t="s">
        <v>106</v>
      </c>
      <c r="E7" s="32" t="s">
        <v>101</v>
      </c>
      <c r="F7" s="33" t="s">
        <v>67</v>
      </c>
      <c r="G7" s="34" t="s">
        <v>69</v>
      </c>
      <c r="H7" s="34" t="s">
        <v>69</v>
      </c>
      <c r="I7" s="34" t="s">
        <v>70</v>
      </c>
      <c r="J7" s="34" t="s">
        <v>70</v>
      </c>
      <c r="K7" s="31" t="s">
        <v>68</v>
      </c>
      <c r="L7" s="35" t="s">
        <v>71</v>
      </c>
      <c r="M7" s="36" t="s">
        <v>72</v>
      </c>
      <c r="N7" s="31" t="s">
        <v>73</v>
      </c>
      <c r="O7" s="39" t="s">
        <v>99</v>
      </c>
      <c r="P7" s="31" t="s">
        <v>75</v>
      </c>
      <c r="Q7" s="49" t="s">
        <v>100</v>
      </c>
      <c r="S7" s="14" t="s">
        <v>102</v>
      </c>
    </row>
    <row r="8" spans="1:19" ht="13.5">
      <c r="A8" s="62">
        <v>1</v>
      </c>
      <c r="B8" s="29">
        <v>16</v>
      </c>
      <c r="C8" s="118" t="s">
        <v>1</v>
      </c>
      <c r="D8" s="116" t="s">
        <v>169</v>
      </c>
      <c r="E8" s="81">
        <v>0.463888888888889</v>
      </c>
      <c r="G8" s="19">
        <v>3</v>
      </c>
      <c r="J8" s="19">
        <v>1</v>
      </c>
      <c r="K8" s="4">
        <f>IF(ISBLANK(G8),"",G8+H8+I8+J8)</f>
        <v>4</v>
      </c>
      <c r="L8" s="119">
        <f>IF(Q8&gt;0,Q8-E8,"")</f>
        <v>0.01849074074074064</v>
      </c>
      <c r="M8" s="10">
        <f>IF(Q8&gt;0,L8-L$8,"")</f>
        <v>0</v>
      </c>
      <c r="N8" s="4">
        <f>IF(Q8&gt;0,S8,"")</f>
        <v>50</v>
      </c>
      <c r="O8" s="38">
        <f>IF(Q8&gt;0,2-(L8/((L$8+L$9+L$10)/3)),"")</f>
        <v>1.098284166164961</v>
      </c>
      <c r="P8" s="4">
        <f>B8</f>
        <v>16</v>
      </c>
      <c r="Q8" s="47">
        <v>0.48237962962962966</v>
      </c>
      <c r="S8" s="4">
        <v>50</v>
      </c>
    </row>
    <row r="9" spans="1:19" ht="13.5">
      <c r="A9" s="62">
        <v>2</v>
      </c>
      <c r="B9" s="29">
        <v>20</v>
      </c>
      <c r="C9" s="116" t="s">
        <v>3</v>
      </c>
      <c r="D9" s="116" t="s">
        <v>163</v>
      </c>
      <c r="E9" s="81">
        <v>0.465277777777778</v>
      </c>
      <c r="G9" s="19">
        <v>1</v>
      </c>
      <c r="J9" s="19">
        <v>2</v>
      </c>
      <c r="K9" s="4">
        <f>IF(ISBLANK(G9),"",G9+H9+I9+J9)</f>
        <v>3</v>
      </c>
      <c r="L9" s="119">
        <f>IF(Q9&gt;0,Q9-E9,"")</f>
        <v>0.020953703703703475</v>
      </c>
      <c r="M9" s="10">
        <f>IF(Q9&gt;0,L9-L$8,"")</f>
        <v>0.0024629629629628336</v>
      </c>
      <c r="N9" s="4">
        <f>IF(Q9&gt;0,S9,"")</f>
        <v>46</v>
      </c>
      <c r="O9" s="38">
        <f>IF(Q9&gt;0,2-(L9/((L$8+L$9+L$10)/3)),"")</f>
        <v>0.9781757977122274</v>
      </c>
      <c r="P9" s="4">
        <f>B9</f>
        <v>20</v>
      </c>
      <c r="Q9" s="47">
        <v>0.4862314814814815</v>
      </c>
      <c r="S9" s="4">
        <v>46</v>
      </c>
    </row>
    <row r="10" spans="1:19" ht="13.5">
      <c r="A10" s="62">
        <v>3</v>
      </c>
      <c r="B10" s="29">
        <v>1</v>
      </c>
      <c r="C10" s="116" t="s">
        <v>2</v>
      </c>
      <c r="D10" s="116" t="s">
        <v>5</v>
      </c>
      <c r="E10" s="81">
        <v>0.45868055555555554</v>
      </c>
      <c r="G10" s="19">
        <v>1</v>
      </c>
      <c r="J10" s="19">
        <v>5</v>
      </c>
      <c r="K10" s="4">
        <f>IF(ISBLANK(G10),"",G10+H10+I10+J10)</f>
        <v>6</v>
      </c>
      <c r="L10" s="103">
        <f>IF(Q10&gt;0,Q10-E10,"")</f>
        <v>0.02207407407407408</v>
      </c>
      <c r="M10" s="10">
        <f>IF(Q10&gt;0,L10-L$8,"")</f>
        <v>0.0035833333333334383</v>
      </c>
      <c r="N10" s="4">
        <f>IF(Q10&gt;0,S10,"")</f>
        <v>43</v>
      </c>
      <c r="O10" s="38">
        <f>IF(Q10&gt;0,2-(L10/((L$8+L$9+L$10)/3)),"")</f>
        <v>0.9235400361228117</v>
      </c>
      <c r="P10" s="4">
        <f>B10</f>
        <v>1</v>
      </c>
      <c r="Q10" s="47">
        <v>0.4807546296296296</v>
      </c>
      <c r="S10" s="4">
        <v>43</v>
      </c>
    </row>
    <row r="11" spans="1:19" ht="13.5">
      <c r="A11" s="62">
        <v>4</v>
      </c>
      <c r="B11" s="29">
        <v>12</v>
      </c>
      <c r="C11" s="116" t="s">
        <v>4</v>
      </c>
      <c r="D11" s="116" t="s">
        <v>6</v>
      </c>
      <c r="E11" s="81">
        <v>0.4625</v>
      </c>
      <c r="G11" s="19">
        <v>4</v>
      </c>
      <c r="J11" s="19">
        <v>5</v>
      </c>
      <c r="K11" s="4">
        <f>IF(ISBLANK(G11),"",G11+H11+I11+J11)</f>
        <v>9</v>
      </c>
      <c r="L11" s="103">
        <f>IF(Q11&gt;0,Q11-E11,"")</f>
        <v>0.02374884259259258</v>
      </c>
      <c r="M11" s="10">
        <f>IF(Q11&gt;0,L11-L$8,"")</f>
        <v>0.005258101851851937</v>
      </c>
      <c r="N11" s="4">
        <f>IF(Q11&gt;0,S11,"")</f>
        <v>40</v>
      </c>
      <c r="O11" s="38">
        <f>IF(Q11&gt;0,2-(L11/((L$8+L$9+L$10)/3)),"")</f>
        <v>0.8418686032510483</v>
      </c>
      <c r="P11" s="4">
        <f>B11</f>
        <v>12</v>
      </c>
      <c r="Q11" s="47">
        <v>0.4862488425925926</v>
      </c>
      <c r="S11" s="4">
        <v>40</v>
      </c>
    </row>
    <row r="12" spans="1:19" ht="12">
      <c r="A12" s="62"/>
      <c r="B12" s="29"/>
      <c r="C12" s="78"/>
      <c r="D12" s="78"/>
      <c r="E12" s="81"/>
      <c r="F12" s="85"/>
      <c r="G12" s="29"/>
      <c r="K12" s="4">
        <f>IF(ISBLANK(G12),"",G12+H12+I12+J12)</f>
      </c>
      <c r="L12" s="26"/>
      <c r="M12" s="10">
        <f>IF(Q12&gt;0,L12-L$8,"")</f>
      </c>
      <c r="N12" s="4">
        <f>IF(Q12&gt;0,S12,"")</f>
      </c>
      <c r="O12" s="38">
        <f>IF(Q12&gt;0,2-(L12/((L$8+L$9+L$10)/3)),"")</f>
      </c>
      <c r="P12" s="4">
        <f>B12</f>
        <v>0</v>
      </c>
      <c r="S12" s="4">
        <v>37</v>
      </c>
    </row>
    <row r="13" spans="1:19" ht="12">
      <c r="A13" s="62"/>
      <c r="B13" s="29"/>
      <c r="C13" s="77"/>
      <c r="D13" s="78"/>
      <c r="E13" s="81"/>
      <c r="F13" s="85"/>
      <c r="G13" s="29"/>
      <c r="K13" s="4">
        <f>IF(ISBLANK(G13),"",G13+H13+I13+J13)</f>
      </c>
      <c r="L13" s="26"/>
      <c r="M13" s="10">
        <f>IF(Q13&gt;0,L13-L$8,"")</f>
      </c>
      <c r="N13" s="4">
        <f>IF(Q13&gt;0,S13,"")</f>
      </c>
      <c r="O13" s="38">
        <f>IF(Q13&gt;0,2-(L13/((L$8+L$9+L$10)/3)),"")</f>
      </c>
      <c r="P13" s="4">
        <f>B13</f>
        <v>0</v>
      </c>
      <c r="S13" s="4">
        <v>34</v>
      </c>
    </row>
    <row r="14" spans="1:19" ht="12">
      <c r="A14" s="62"/>
      <c r="B14" s="29"/>
      <c r="C14" s="78"/>
      <c r="D14" s="78"/>
      <c r="E14" s="81"/>
      <c r="F14" s="85"/>
      <c r="G14" s="29"/>
      <c r="K14" s="4">
        <f>IF(ISBLANK(G14),"",G14+H14+I14+J14)</f>
      </c>
      <c r="L14" s="26"/>
      <c r="M14" s="10">
        <f>IF(Q14&gt;0,L14-L$8,"")</f>
      </c>
      <c r="N14" s="4">
        <f>IF(Q14&gt;0,S14,"")</f>
      </c>
      <c r="O14" s="38">
        <f>IF(Q14&gt;0,2-(L14/((L$8+L$9+L$10)/3)),"")</f>
      </c>
      <c r="P14" s="4">
        <f>B14</f>
        <v>0</v>
      </c>
      <c r="S14" s="4">
        <v>32</v>
      </c>
    </row>
    <row r="15" spans="1:19" ht="12">
      <c r="A15" s="62"/>
      <c r="B15" s="29"/>
      <c r="C15" s="78"/>
      <c r="D15" s="78"/>
      <c r="E15" s="81"/>
      <c r="F15" s="85"/>
      <c r="G15" s="29"/>
      <c r="K15" s="4">
        <f>IF(ISBLANK(G15),"",G15+H15+I15+J15)</f>
      </c>
      <c r="L15" s="26"/>
      <c r="M15" s="10">
        <f>IF(Q15&gt;0,L15-L$8,"")</f>
      </c>
      <c r="N15" s="4">
        <f>IF(Q15&gt;0,S15,"")</f>
      </c>
      <c r="O15" s="38">
        <f>IF(Q15&gt;0,2-(L15/((L$8+L$9+L$10)/3)),"")</f>
      </c>
      <c r="P15" s="4">
        <f>B15</f>
        <v>0</v>
      </c>
      <c r="S15" s="4">
        <v>30</v>
      </c>
    </row>
    <row r="16" spans="1:19" ht="12">
      <c r="A16" s="62"/>
      <c r="B16" s="29"/>
      <c r="C16" s="77"/>
      <c r="D16" s="78"/>
      <c r="E16" s="81"/>
      <c r="F16" s="85"/>
      <c r="G16" s="29"/>
      <c r="K16" s="4">
        <f>IF(ISBLANK(G16),"",G16+H16+I16+J16)</f>
      </c>
      <c r="L16" s="25">
        <f aca="true" t="shared" si="0" ref="L16:L27">IF(Q16&gt;0,Q16-E16,"")</f>
      </c>
      <c r="M16" s="10">
        <f aca="true" t="shared" si="1" ref="M16:M27">IF(Q16&gt;0,L16-L$8,"")</f>
      </c>
      <c r="N16" s="4">
        <f aca="true" t="shared" si="2" ref="N16:N27">IF(Q16&gt;0,S16,"")</f>
      </c>
      <c r="O16" s="38">
        <f aca="true" t="shared" si="3" ref="O16:O27">IF(Q16&gt;0,2-(L16/((L$8+L$9+L$10)/3)),"")</f>
      </c>
      <c r="P16" s="4">
        <f aca="true" t="shared" si="4" ref="P16:P27">B16</f>
        <v>0</v>
      </c>
      <c r="S16" s="4">
        <v>28</v>
      </c>
    </row>
    <row r="17" spans="1:19" ht="12">
      <c r="A17" s="62"/>
      <c r="B17" s="29"/>
      <c r="C17" s="78"/>
      <c r="D17" s="78"/>
      <c r="E17" s="81"/>
      <c r="F17" s="85">
        <f>IF(Q17&gt;0,Q17-E17,"")</f>
      </c>
      <c r="G17" s="29"/>
      <c r="K17" s="4">
        <f>IF(ISBLANK(G17),"",G17+H17+I17+J17)</f>
      </c>
      <c r="L17" s="25">
        <f t="shared" si="0"/>
      </c>
      <c r="M17" s="10">
        <f t="shared" si="1"/>
      </c>
      <c r="N17" s="4">
        <f t="shared" si="2"/>
      </c>
      <c r="O17" s="38">
        <f t="shared" si="3"/>
      </c>
      <c r="P17" s="4">
        <f t="shared" si="4"/>
        <v>0</v>
      </c>
      <c r="S17" s="4">
        <v>26</v>
      </c>
    </row>
    <row r="18" spans="1:19" ht="12">
      <c r="A18" s="62"/>
      <c r="B18" s="29"/>
      <c r="C18" s="59"/>
      <c r="D18" s="78"/>
      <c r="E18" s="81"/>
      <c r="F18" s="85">
        <f>IF(Q18&gt;0,Q18-E18,"")</f>
      </c>
      <c r="G18" s="29"/>
      <c r="K18" s="4">
        <f>IF(ISBLANK(G18),"",G18+H18+I18+J18)</f>
      </c>
      <c r="L18" s="25">
        <f t="shared" si="0"/>
      </c>
      <c r="M18" s="10">
        <f t="shared" si="1"/>
      </c>
      <c r="N18" s="4">
        <f t="shared" si="2"/>
      </c>
      <c r="O18" s="38">
        <f t="shared" si="3"/>
      </c>
      <c r="P18" s="4">
        <f t="shared" si="4"/>
        <v>0</v>
      </c>
      <c r="S18" s="4">
        <v>24</v>
      </c>
    </row>
    <row r="19" spans="1:19" ht="12">
      <c r="A19" s="62"/>
      <c r="C19" s="40"/>
      <c r="D19" s="55"/>
      <c r="E19" s="81"/>
      <c r="L19" s="25">
        <f t="shared" si="0"/>
      </c>
      <c r="M19" s="10">
        <f t="shared" si="1"/>
      </c>
      <c r="N19" s="4">
        <f t="shared" si="2"/>
      </c>
      <c r="O19" s="38">
        <f t="shared" si="3"/>
      </c>
      <c r="P19" s="4">
        <f t="shared" si="4"/>
        <v>0</v>
      </c>
      <c r="S19" s="4">
        <v>22</v>
      </c>
    </row>
    <row r="20" spans="1:19" ht="12">
      <c r="A20" s="62"/>
      <c r="C20" s="40"/>
      <c r="D20" s="55"/>
      <c r="E20" s="81"/>
      <c r="L20" s="25">
        <f t="shared" si="0"/>
      </c>
      <c r="M20" s="10">
        <f t="shared" si="1"/>
      </c>
      <c r="N20" s="4">
        <f t="shared" si="2"/>
      </c>
      <c r="O20" s="38">
        <f t="shared" si="3"/>
      </c>
      <c r="P20" s="4">
        <f t="shared" si="4"/>
        <v>0</v>
      </c>
      <c r="S20" s="4">
        <v>20</v>
      </c>
    </row>
    <row r="21" spans="1:19" ht="12">
      <c r="A21" s="62"/>
      <c r="C21" s="40"/>
      <c r="D21" s="55"/>
      <c r="E21" s="81"/>
      <c r="L21" s="25">
        <f t="shared" si="0"/>
      </c>
      <c r="M21" s="10">
        <f t="shared" si="1"/>
      </c>
      <c r="N21" s="4">
        <f t="shared" si="2"/>
      </c>
      <c r="O21" s="38">
        <f t="shared" si="3"/>
      </c>
      <c r="P21" s="4">
        <f t="shared" si="4"/>
        <v>0</v>
      </c>
      <c r="S21" s="4">
        <v>18</v>
      </c>
    </row>
    <row r="22" spans="1:19" ht="12">
      <c r="A22" s="62"/>
      <c r="C22" s="40"/>
      <c r="D22" s="55"/>
      <c r="E22" s="81"/>
      <c r="L22" s="25">
        <f t="shared" si="0"/>
      </c>
      <c r="M22" s="10">
        <f t="shared" si="1"/>
      </c>
      <c r="N22" s="4">
        <f t="shared" si="2"/>
      </c>
      <c r="O22" s="38">
        <f t="shared" si="3"/>
      </c>
      <c r="P22" s="4">
        <f t="shared" si="4"/>
        <v>0</v>
      </c>
      <c r="S22" s="4">
        <v>16</v>
      </c>
    </row>
    <row r="23" spans="1:19" ht="12">
      <c r="A23" s="62"/>
      <c r="C23" s="40"/>
      <c r="D23" s="55"/>
      <c r="E23" s="81"/>
      <c r="L23" s="25">
        <f t="shared" si="0"/>
      </c>
      <c r="M23" s="10">
        <f t="shared" si="1"/>
      </c>
      <c r="N23" s="4">
        <f t="shared" si="2"/>
      </c>
      <c r="O23" s="38">
        <f t="shared" si="3"/>
      </c>
      <c r="P23" s="4">
        <f t="shared" si="4"/>
        <v>0</v>
      </c>
      <c r="S23" s="4">
        <v>15</v>
      </c>
    </row>
    <row r="24" spans="1:19" ht="12">
      <c r="A24" s="62"/>
      <c r="C24" s="40"/>
      <c r="D24" s="55"/>
      <c r="E24" s="81"/>
      <c r="L24" s="25">
        <f t="shared" si="0"/>
      </c>
      <c r="M24" s="10">
        <f t="shared" si="1"/>
      </c>
      <c r="N24" s="4">
        <f t="shared" si="2"/>
      </c>
      <c r="O24" s="38">
        <f t="shared" si="3"/>
      </c>
      <c r="P24" s="4">
        <f t="shared" si="4"/>
        <v>0</v>
      </c>
      <c r="S24" s="4">
        <v>14</v>
      </c>
    </row>
    <row r="25" spans="1:19" ht="12">
      <c r="A25" s="62"/>
      <c r="C25" s="40"/>
      <c r="D25" s="55"/>
      <c r="E25" s="81"/>
      <c r="L25" s="25">
        <f t="shared" si="0"/>
      </c>
      <c r="M25" s="10">
        <f t="shared" si="1"/>
      </c>
      <c r="N25" s="4">
        <f t="shared" si="2"/>
      </c>
      <c r="O25" s="38">
        <f t="shared" si="3"/>
      </c>
      <c r="P25" s="4">
        <f t="shared" si="4"/>
        <v>0</v>
      </c>
      <c r="S25" s="4">
        <v>13</v>
      </c>
    </row>
    <row r="26" spans="1:19" ht="12">
      <c r="A26" s="62"/>
      <c r="C26" s="40"/>
      <c r="D26" s="55"/>
      <c r="E26" s="81"/>
      <c r="L26" s="25">
        <f t="shared" si="0"/>
      </c>
      <c r="M26" s="10">
        <f t="shared" si="1"/>
      </c>
      <c r="N26" s="4">
        <f t="shared" si="2"/>
      </c>
      <c r="O26" s="38">
        <f t="shared" si="3"/>
      </c>
      <c r="P26" s="4">
        <f t="shared" si="4"/>
        <v>0</v>
      </c>
      <c r="S26" s="4">
        <v>12</v>
      </c>
    </row>
    <row r="27" spans="1:19" ht="12">
      <c r="A27" s="62"/>
      <c r="C27" s="40"/>
      <c r="D27" s="55"/>
      <c r="E27" s="81"/>
      <c r="L27" s="25">
        <f t="shared" si="0"/>
      </c>
      <c r="M27" s="10">
        <f t="shared" si="1"/>
      </c>
      <c r="N27" s="4">
        <f t="shared" si="2"/>
      </c>
      <c r="O27" s="38">
        <f t="shared" si="3"/>
      </c>
      <c r="P27" s="4">
        <f t="shared" si="4"/>
        <v>0</v>
      </c>
      <c r="S27" s="4">
        <v>11</v>
      </c>
    </row>
    <row r="28" spans="3:19" ht="12">
      <c r="C28" s="40"/>
      <c r="D28" s="55"/>
      <c r="S28" s="4">
        <v>10</v>
      </c>
    </row>
    <row r="29" spans="3:19" ht="12">
      <c r="C29" s="40"/>
      <c r="D29" s="55"/>
      <c r="S29" s="4">
        <v>9</v>
      </c>
    </row>
    <row r="30" spans="3:19" ht="12">
      <c r="C30" s="40"/>
      <c r="D30" s="55"/>
      <c r="S30" s="4">
        <v>8</v>
      </c>
    </row>
    <row r="31" spans="3:19" ht="12">
      <c r="C31" s="40"/>
      <c r="D31" s="55"/>
      <c r="S31" s="4">
        <v>7</v>
      </c>
    </row>
    <row r="32" spans="3:19" ht="12">
      <c r="C32" s="40"/>
      <c r="D32" s="55"/>
      <c r="S32" s="4">
        <v>6</v>
      </c>
    </row>
    <row r="33" spans="3:19" ht="12">
      <c r="C33" s="40"/>
      <c r="D33" s="55"/>
      <c r="S33" s="4">
        <v>5</v>
      </c>
    </row>
    <row r="34" spans="3:19" ht="12">
      <c r="C34" s="40"/>
      <c r="D34" s="55"/>
      <c r="S34" s="4">
        <v>4</v>
      </c>
    </row>
    <row r="35" spans="3:19" ht="12">
      <c r="C35" s="40"/>
      <c r="D35" s="55"/>
      <c r="S35" s="4">
        <v>3</v>
      </c>
    </row>
    <row r="36" spans="3:19" ht="12">
      <c r="C36" s="40"/>
      <c r="D36" s="55"/>
      <c r="S36" s="4">
        <v>2</v>
      </c>
    </row>
    <row r="37" spans="3:19" ht="12">
      <c r="C37" s="40"/>
      <c r="D37" s="55"/>
      <c r="S37" s="4">
        <v>1</v>
      </c>
    </row>
    <row r="38" spans="3:4" ht="12">
      <c r="C38" s="40"/>
      <c r="D38" s="55"/>
    </row>
    <row r="39" spans="3:4" ht="12">
      <c r="C39" s="40"/>
      <c r="D39" s="55"/>
    </row>
    <row r="40" spans="3:4" ht="12">
      <c r="C40" s="40"/>
      <c r="D40" s="55"/>
    </row>
    <row r="41" spans="3:4" ht="12">
      <c r="C41" s="40"/>
      <c r="D41" s="55"/>
    </row>
    <row r="42" spans="3:4" ht="12">
      <c r="C42" s="40"/>
      <c r="D42" s="55"/>
    </row>
    <row r="43" spans="3:4" ht="12">
      <c r="C43" s="40"/>
      <c r="D43" s="55"/>
    </row>
    <row r="44" ht="12">
      <c r="C44" s="40"/>
    </row>
    <row r="45" ht="12">
      <c r="C45" s="40"/>
    </row>
    <row r="46" ht="12">
      <c r="C46" s="40"/>
    </row>
    <row r="47" ht="12">
      <c r="C47" s="40"/>
    </row>
    <row r="48" ht="12">
      <c r="C48" s="40"/>
    </row>
    <row r="49" ht="12">
      <c r="C49" s="40"/>
    </row>
    <row r="50" ht="12">
      <c r="C50" s="40"/>
    </row>
    <row r="51" ht="15">
      <c r="C51" s="1"/>
    </row>
    <row r="52" ht="15">
      <c r="C52" s="1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  <row r="58" ht="15">
      <c r="C58" s="1"/>
    </row>
    <row r="59" ht="15">
      <c r="C59" s="1"/>
    </row>
    <row r="60" ht="15">
      <c r="C60" s="1"/>
    </row>
    <row r="61" ht="15">
      <c r="C61" s="1"/>
    </row>
    <row r="62" ht="15">
      <c r="C62" s="1"/>
    </row>
    <row r="63" ht="15">
      <c r="C63" s="1"/>
    </row>
    <row r="64" ht="15">
      <c r="C64" s="1"/>
    </row>
    <row r="65" ht="15">
      <c r="C65" s="1"/>
    </row>
    <row r="66" ht="15">
      <c r="C66" s="1"/>
    </row>
    <row r="67" ht="15">
      <c r="C67" s="1"/>
    </row>
    <row r="68" ht="15">
      <c r="C68" s="1"/>
    </row>
    <row r="69" ht="15">
      <c r="C69" s="1"/>
    </row>
    <row r="70" ht="15">
      <c r="C70" s="1"/>
    </row>
    <row r="71" ht="15">
      <c r="C71" s="1"/>
    </row>
    <row r="72" ht="15">
      <c r="C72" s="1"/>
    </row>
    <row r="73" ht="15">
      <c r="C73" s="1"/>
    </row>
    <row r="74" ht="15">
      <c r="C74" s="1"/>
    </row>
    <row r="75" ht="15">
      <c r="C75" s="1"/>
    </row>
    <row r="76" ht="15">
      <c r="C76" s="1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85"/>
  <headerFooter alignWithMargins="0">
    <oddFooter>&amp;L&amp;F &amp;A&amp;CAs of: &amp;T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50"/>
  <sheetViews>
    <sheetView tabSelected="1" zoomScalePageLayoutView="0" workbookViewId="0" topLeftCell="A1">
      <selection activeCell="G11" sqref="G11"/>
    </sheetView>
  </sheetViews>
  <sheetFormatPr defaultColWidth="11.421875" defaultRowHeight="12.75"/>
  <cols>
    <col min="1" max="2" width="4.7109375" style="4" customWidth="1"/>
    <col min="3" max="3" width="23.00390625" style="0" customWidth="1"/>
    <col min="4" max="4" width="26.00390625" style="53" customWidth="1"/>
    <col min="5" max="5" width="8.140625" style="7" bestFit="1" customWidth="1"/>
    <col min="6" max="6" width="0.13671875" style="26" customWidth="1"/>
    <col min="7" max="7" width="2.28125" style="19" bestFit="1" customWidth="1"/>
    <col min="8" max="9" width="2.28125" style="19" hidden="1" customWidth="1"/>
    <col min="10" max="10" width="2.28125" style="19" bestFit="1" customWidth="1"/>
    <col min="11" max="11" width="3.7109375" style="4" customWidth="1"/>
    <col min="12" max="12" width="8.7109375" style="23" bestFit="1" customWidth="1"/>
    <col min="13" max="13" width="7.421875" style="10" bestFit="1" customWidth="1"/>
    <col min="14" max="14" width="6.421875" style="4" customWidth="1"/>
    <col min="15" max="15" width="8.421875" style="38" bestFit="1" customWidth="1"/>
    <col min="16" max="16" width="9.140625" style="4" customWidth="1"/>
    <col min="17" max="17" width="9.7109375" style="47" bestFit="1" customWidth="1"/>
    <col min="18" max="16384" width="8.8515625" style="0" customWidth="1"/>
  </cols>
  <sheetData>
    <row r="1" spans="1:17" s="20" customFormat="1" ht="30" customHeight="1">
      <c r="A1" s="127" t="str">
        <f>COVER!A1</f>
        <v>US Biathlon World Team Trials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30"/>
      <c r="Q1" s="46"/>
    </row>
    <row r="2" spans="1:17" s="20" customFormat="1" ht="30.75" customHeight="1">
      <c r="A2" s="125">
        <f>COVER!A2</f>
        <v>40166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30"/>
      <c r="Q2" s="46"/>
    </row>
    <row r="3" spans="1:17" s="16" customFormat="1" ht="15" customHeight="1">
      <c r="A3" s="129" t="s">
        <v>117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9"/>
      <c r="Q3" s="47"/>
    </row>
    <row r="4" spans="1:17" s="16" customFormat="1" ht="15" customHeight="1">
      <c r="A4" s="129" t="str">
        <f>COVER!A4</f>
        <v>PRELIMINARY  RESULTS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9"/>
      <c r="Q4" s="47"/>
    </row>
    <row r="5" spans="1:15" ht="12">
      <c r="A5" s="43" t="str">
        <f>COVER!A5</f>
        <v>Coleraine, MN</v>
      </c>
      <c r="B5" s="5"/>
      <c r="C5" s="2"/>
      <c r="D5" s="52"/>
      <c r="E5" s="8"/>
      <c r="F5" s="27"/>
      <c r="G5" s="28"/>
      <c r="H5" s="28"/>
      <c r="I5" s="28"/>
      <c r="J5" s="28"/>
      <c r="K5" s="5"/>
      <c r="L5" s="44"/>
      <c r="M5" s="9"/>
      <c r="N5" s="5"/>
      <c r="O5" s="45" t="str">
        <f>COVER!N5</f>
        <v>Mt. Itasca Biathlon Association</v>
      </c>
    </row>
    <row r="6" ht="12">
      <c r="C6" s="2"/>
    </row>
    <row r="7" spans="1:19" s="14" customFormat="1" ht="12">
      <c r="A7" s="31" t="s">
        <v>74</v>
      </c>
      <c r="B7" s="31" t="s">
        <v>75</v>
      </c>
      <c r="C7" s="14" t="s">
        <v>66</v>
      </c>
      <c r="D7" s="54" t="s">
        <v>106</v>
      </c>
      <c r="E7" s="32" t="s">
        <v>101</v>
      </c>
      <c r="F7" s="33" t="s">
        <v>67</v>
      </c>
      <c r="G7" s="34" t="s">
        <v>69</v>
      </c>
      <c r="H7" s="34" t="s">
        <v>69</v>
      </c>
      <c r="I7" s="34" t="s">
        <v>70</v>
      </c>
      <c r="J7" s="34" t="s">
        <v>70</v>
      </c>
      <c r="K7" s="31" t="s">
        <v>68</v>
      </c>
      <c r="L7" s="35" t="s">
        <v>71</v>
      </c>
      <c r="M7" s="36" t="s">
        <v>72</v>
      </c>
      <c r="N7" s="31" t="s">
        <v>73</v>
      </c>
      <c r="O7" s="39" t="s">
        <v>99</v>
      </c>
      <c r="P7" s="31" t="s">
        <v>75</v>
      </c>
      <c r="Q7" s="49" t="s">
        <v>100</v>
      </c>
      <c r="S7" s="14" t="s">
        <v>102</v>
      </c>
    </row>
    <row r="8" spans="1:19" ht="12">
      <c r="A8" s="4">
        <v>1</v>
      </c>
      <c r="B8" s="29">
        <v>26</v>
      </c>
      <c r="C8" s="117" t="s">
        <v>176</v>
      </c>
      <c r="D8" s="117" t="s">
        <v>169</v>
      </c>
      <c r="E8" s="81">
        <v>0.4777777777777778</v>
      </c>
      <c r="F8" s="26">
        <f>IF(Q8&gt;0,Q8-E8,"")</f>
        <v>0.015932870370370333</v>
      </c>
      <c r="G8" s="29">
        <v>0</v>
      </c>
      <c r="J8" s="19">
        <v>1</v>
      </c>
      <c r="K8" s="4">
        <f aca="true" t="shared" si="0" ref="K8:K20">IF(ISBLANK(G8),"",G8+H8+I8+J8)</f>
        <v>1</v>
      </c>
      <c r="L8" s="103">
        <f aca="true" t="shared" si="1" ref="L8:L20">IF(Q8&gt;0,Q8-E8,"")</f>
        <v>0.015932870370370333</v>
      </c>
      <c r="M8" s="10">
        <f aca="true" t="shared" si="2" ref="M8:M20">IF(Q8&gt;0,L8-L$8,"")</f>
        <v>0</v>
      </c>
      <c r="N8" s="4">
        <f aca="true" t="shared" si="3" ref="N8:N20">IF(Q8&gt;0,S8,"")</f>
        <v>50</v>
      </c>
      <c r="O8" s="38">
        <f aca="true" t="shared" si="4" ref="O8:O20">IF(Q8&gt;0,2-(L8/((L$8+L$9+L$10)/3)),"")</f>
        <v>1.017930181679806</v>
      </c>
      <c r="P8" s="4">
        <f aca="true" t="shared" si="5" ref="P8:P20">B8</f>
        <v>26</v>
      </c>
      <c r="Q8" s="47">
        <v>0.49371064814814813</v>
      </c>
      <c r="S8" s="4">
        <v>50</v>
      </c>
    </row>
    <row r="9" spans="1:19" ht="12">
      <c r="A9" s="4">
        <v>2</v>
      </c>
      <c r="B9" s="29">
        <v>25</v>
      </c>
      <c r="C9" s="117" t="s">
        <v>178</v>
      </c>
      <c r="D9" s="117" t="s">
        <v>169</v>
      </c>
      <c r="E9" s="81">
        <v>0.4774305555555556</v>
      </c>
      <c r="G9" s="29">
        <v>1</v>
      </c>
      <c r="J9" s="19">
        <v>2</v>
      </c>
      <c r="K9" s="4">
        <f t="shared" si="0"/>
        <v>3</v>
      </c>
      <c r="L9" s="103">
        <f t="shared" si="1"/>
        <v>0.016255787037037006</v>
      </c>
      <c r="M9" s="10">
        <f t="shared" si="2"/>
        <v>0.00032291666666667274</v>
      </c>
      <c r="N9" s="4">
        <f t="shared" si="3"/>
        <v>46</v>
      </c>
      <c r="O9" s="38">
        <f t="shared" si="4"/>
        <v>0.9980262532102913</v>
      </c>
      <c r="P9" s="4">
        <f t="shared" si="5"/>
        <v>25</v>
      </c>
      <c r="Q9" s="123">
        <v>0.4936863425925926</v>
      </c>
      <c r="S9" s="4">
        <v>46</v>
      </c>
    </row>
    <row r="10" spans="1:19" ht="12">
      <c r="A10" s="4">
        <v>3</v>
      </c>
      <c r="B10" s="29">
        <v>36</v>
      </c>
      <c r="C10" s="117" t="s">
        <v>179</v>
      </c>
      <c r="D10" s="117" t="s">
        <v>169</v>
      </c>
      <c r="E10" s="81">
        <v>0.481250000000001</v>
      </c>
      <c r="G10" s="29">
        <v>1</v>
      </c>
      <c r="J10" s="19">
        <v>0</v>
      </c>
      <c r="K10" s="4">
        <f t="shared" si="0"/>
        <v>1</v>
      </c>
      <c r="L10" s="103">
        <f t="shared" si="1"/>
        <v>0.0164826388888879</v>
      </c>
      <c r="M10" s="10">
        <f t="shared" si="2"/>
        <v>0.0005497685185175682</v>
      </c>
      <c r="N10" s="4">
        <f t="shared" si="3"/>
        <v>43</v>
      </c>
      <c r="O10" s="38">
        <f t="shared" si="4"/>
        <v>0.9840435651099029</v>
      </c>
      <c r="P10" s="4">
        <f t="shared" si="5"/>
        <v>36</v>
      </c>
      <c r="Q10" s="47">
        <v>0.4977326388888889</v>
      </c>
      <c r="S10" s="4">
        <v>43</v>
      </c>
    </row>
    <row r="11" spans="1:19" ht="12">
      <c r="A11" s="4">
        <v>4</v>
      </c>
      <c r="B11" s="29">
        <v>33</v>
      </c>
      <c r="C11" s="117" t="s">
        <v>177</v>
      </c>
      <c r="D11" s="117" t="s">
        <v>169</v>
      </c>
      <c r="E11" s="81">
        <v>0.480208333333334</v>
      </c>
      <c r="G11" s="29">
        <v>1</v>
      </c>
      <c r="J11" s="19">
        <v>2</v>
      </c>
      <c r="K11" s="4">
        <f t="shared" si="0"/>
        <v>3</v>
      </c>
      <c r="L11" s="103">
        <f t="shared" si="1"/>
        <v>0.01663194444444377</v>
      </c>
      <c r="M11" s="10">
        <f t="shared" si="2"/>
        <v>0.0006990740740734358</v>
      </c>
      <c r="N11" s="4">
        <f t="shared" si="3"/>
        <v>40</v>
      </c>
      <c r="O11" s="38">
        <f t="shared" si="4"/>
        <v>0.9748406734519361</v>
      </c>
      <c r="P11" s="4">
        <f t="shared" si="5"/>
        <v>33</v>
      </c>
      <c r="Q11" s="47">
        <v>0.4968402777777778</v>
      </c>
      <c r="S11" s="4">
        <v>40</v>
      </c>
    </row>
    <row r="12" spans="1:19" ht="12">
      <c r="A12" s="4">
        <v>5</v>
      </c>
      <c r="B12" s="29">
        <v>32</v>
      </c>
      <c r="C12" s="117" t="s">
        <v>175</v>
      </c>
      <c r="D12" s="117" t="s">
        <v>184</v>
      </c>
      <c r="E12" s="81">
        <v>0.479861111111112</v>
      </c>
      <c r="G12" s="29">
        <v>2</v>
      </c>
      <c r="J12" s="19">
        <v>1</v>
      </c>
      <c r="K12" s="4">
        <f t="shared" si="0"/>
        <v>3</v>
      </c>
      <c r="L12" s="103">
        <f t="shared" si="1"/>
        <v>0.01690046296296205</v>
      </c>
      <c r="M12" s="10">
        <f t="shared" si="2"/>
        <v>0.000967592592591715</v>
      </c>
      <c r="N12" s="4">
        <f t="shared" si="3"/>
        <v>37</v>
      </c>
      <c r="O12" s="38">
        <f t="shared" si="4"/>
        <v>0.9582897365167273</v>
      </c>
      <c r="P12" s="4">
        <f t="shared" si="5"/>
        <v>32</v>
      </c>
      <c r="Q12" s="47">
        <v>0.49676157407407406</v>
      </c>
      <c r="S12" s="4">
        <v>37</v>
      </c>
    </row>
    <row r="13" spans="1:19" ht="12">
      <c r="A13" s="4">
        <v>6</v>
      </c>
      <c r="B13" s="29">
        <v>31</v>
      </c>
      <c r="C13" s="118" t="s">
        <v>180</v>
      </c>
      <c r="D13" s="117" t="s">
        <v>0</v>
      </c>
      <c r="E13" s="81">
        <v>0.479513888888889</v>
      </c>
      <c r="G13" s="29">
        <v>1</v>
      </c>
      <c r="J13" s="19">
        <v>2</v>
      </c>
      <c r="K13" s="4">
        <f t="shared" si="0"/>
        <v>3</v>
      </c>
      <c r="L13" s="103">
        <f t="shared" si="1"/>
        <v>0.017081018518518398</v>
      </c>
      <c r="M13" s="10">
        <f t="shared" si="2"/>
        <v>0.0011481481481480649</v>
      </c>
      <c r="N13" s="4">
        <f t="shared" si="3"/>
        <v>34</v>
      </c>
      <c r="O13" s="38">
        <f t="shared" si="4"/>
        <v>0.9471606582326488</v>
      </c>
      <c r="P13" s="4">
        <f t="shared" si="5"/>
        <v>31</v>
      </c>
      <c r="Q13" s="47">
        <v>0.4965949074074074</v>
      </c>
      <c r="S13" s="4">
        <v>34</v>
      </c>
    </row>
    <row r="14" spans="1:19" ht="12">
      <c r="A14" s="4">
        <v>7</v>
      </c>
      <c r="B14" s="29">
        <v>34</v>
      </c>
      <c r="C14" s="117" t="s">
        <v>181</v>
      </c>
      <c r="D14" s="117" t="s">
        <v>170</v>
      </c>
      <c r="E14" s="81">
        <v>0.480555555555556</v>
      </c>
      <c r="G14" s="29">
        <v>3</v>
      </c>
      <c r="J14" s="19">
        <v>1</v>
      </c>
      <c r="K14" s="4">
        <f t="shared" si="0"/>
        <v>4</v>
      </c>
      <c r="L14" s="103">
        <f t="shared" si="1"/>
        <v>0.01716550925925875</v>
      </c>
      <c r="M14" s="10">
        <f t="shared" si="2"/>
        <v>0.0012326388888884154</v>
      </c>
      <c r="N14" s="4">
        <f t="shared" si="3"/>
        <v>32</v>
      </c>
      <c r="O14" s="38">
        <f t="shared" si="4"/>
        <v>0.9419528203177103</v>
      </c>
      <c r="P14" s="4">
        <f t="shared" si="5"/>
        <v>34</v>
      </c>
      <c r="Q14" s="47">
        <v>0.49772106481481476</v>
      </c>
      <c r="S14" s="4">
        <v>32</v>
      </c>
    </row>
    <row r="15" spans="1:19" ht="12">
      <c r="A15" s="4">
        <v>8</v>
      </c>
      <c r="B15" s="29">
        <v>24</v>
      </c>
      <c r="C15" s="117" t="s">
        <v>183</v>
      </c>
      <c r="D15" s="117" t="s">
        <v>185</v>
      </c>
      <c r="E15" s="81">
        <v>0.4770833333333333</v>
      </c>
      <c r="G15" s="29">
        <v>1</v>
      </c>
      <c r="J15" s="19">
        <v>3</v>
      </c>
      <c r="K15" s="4">
        <f t="shared" si="0"/>
        <v>4</v>
      </c>
      <c r="L15" s="103">
        <f t="shared" si="1"/>
        <v>0.0172303240740741</v>
      </c>
      <c r="M15" s="10">
        <f t="shared" si="2"/>
        <v>0.001297453703703766</v>
      </c>
      <c r="N15" s="4">
        <f t="shared" si="3"/>
        <v>30</v>
      </c>
      <c r="O15" s="38">
        <f t="shared" si="4"/>
        <v>0.9379577665746925</v>
      </c>
      <c r="P15" s="4">
        <f t="shared" si="5"/>
        <v>24</v>
      </c>
      <c r="Q15" s="47">
        <v>0.4943136574074074</v>
      </c>
      <c r="S15" s="4">
        <v>30</v>
      </c>
    </row>
    <row r="16" spans="1:19" ht="12">
      <c r="A16" s="4">
        <v>9</v>
      </c>
      <c r="B16" s="29">
        <v>30</v>
      </c>
      <c r="C16" s="117" t="s">
        <v>8</v>
      </c>
      <c r="D16" s="117" t="s">
        <v>167</v>
      </c>
      <c r="E16" s="81">
        <v>0.479166666666667</v>
      </c>
      <c r="G16" s="29">
        <v>1</v>
      </c>
      <c r="J16" s="19">
        <v>0</v>
      </c>
      <c r="K16" s="4">
        <f t="shared" si="0"/>
        <v>1</v>
      </c>
      <c r="L16" s="103">
        <f t="shared" si="1"/>
        <v>0.01731944444444411</v>
      </c>
      <c r="M16" s="10">
        <f t="shared" si="2"/>
        <v>0.0013865740740737764</v>
      </c>
      <c r="N16" s="4">
        <f t="shared" si="3"/>
        <v>28</v>
      </c>
      <c r="O16" s="38">
        <f t="shared" si="4"/>
        <v>0.9324645676781103</v>
      </c>
      <c r="P16" s="4">
        <f t="shared" si="5"/>
        <v>30</v>
      </c>
      <c r="Q16" s="47">
        <v>0.49648611111111113</v>
      </c>
      <c r="S16" s="4">
        <v>28</v>
      </c>
    </row>
    <row r="17" spans="1:19" ht="12">
      <c r="A17" s="4">
        <v>10</v>
      </c>
      <c r="B17" s="29">
        <v>35</v>
      </c>
      <c r="C17" s="117" t="s">
        <v>182</v>
      </c>
      <c r="D17" s="117" t="s">
        <v>171</v>
      </c>
      <c r="E17" s="81">
        <v>0.480902777777778</v>
      </c>
      <c r="G17" s="29">
        <v>1</v>
      </c>
      <c r="J17" s="19">
        <v>2</v>
      </c>
      <c r="K17" s="4">
        <f t="shared" si="0"/>
        <v>3</v>
      </c>
      <c r="L17" s="103">
        <f t="shared" si="1"/>
        <v>0.01753240740740719</v>
      </c>
      <c r="M17" s="10">
        <f t="shared" si="2"/>
        <v>0.0015995370370368578</v>
      </c>
      <c r="N17" s="4">
        <f t="shared" si="3"/>
        <v>26</v>
      </c>
      <c r="O17" s="38">
        <f t="shared" si="4"/>
        <v>0.919337962522581</v>
      </c>
      <c r="P17" s="4">
        <f t="shared" si="5"/>
        <v>35</v>
      </c>
      <c r="Q17" s="47">
        <v>0.4984351851851852</v>
      </c>
      <c r="S17" s="4">
        <v>26</v>
      </c>
    </row>
    <row r="18" spans="1:19" ht="12">
      <c r="A18" s="4">
        <v>11</v>
      </c>
      <c r="B18" s="29">
        <v>29</v>
      </c>
      <c r="C18" s="117" t="s">
        <v>10</v>
      </c>
      <c r="D18" s="117" t="s">
        <v>170</v>
      </c>
      <c r="E18" s="81">
        <v>0.478819444444445</v>
      </c>
      <c r="G18" s="29">
        <v>1</v>
      </c>
      <c r="J18" s="19">
        <v>0</v>
      </c>
      <c r="K18" s="4">
        <f t="shared" si="0"/>
        <v>1</v>
      </c>
      <c r="L18" s="103">
        <f t="shared" si="1"/>
        <v>0.017611111111110522</v>
      </c>
      <c r="M18" s="10">
        <f t="shared" si="2"/>
        <v>0.001678240740740189</v>
      </c>
      <c r="N18" s="4">
        <f t="shared" si="3"/>
        <v>24</v>
      </c>
      <c r="O18" s="38">
        <f t="shared" si="4"/>
        <v>0.9144868258346937</v>
      </c>
      <c r="P18" s="4">
        <f t="shared" si="5"/>
        <v>29</v>
      </c>
      <c r="Q18" s="47">
        <v>0.49643055555555554</v>
      </c>
      <c r="S18" s="4">
        <v>24</v>
      </c>
    </row>
    <row r="19" spans="1:19" ht="12">
      <c r="A19" s="4">
        <v>12</v>
      </c>
      <c r="B19" s="29">
        <v>28</v>
      </c>
      <c r="C19" s="117" t="s">
        <v>7</v>
      </c>
      <c r="D19" s="117" t="s">
        <v>167</v>
      </c>
      <c r="E19" s="81">
        <v>0.478472222222222</v>
      </c>
      <c r="G19" s="29">
        <v>1</v>
      </c>
      <c r="J19" s="19">
        <v>3</v>
      </c>
      <c r="K19" s="4">
        <f t="shared" si="0"/>
        <v>4</v>
      </c>
      <c r="L19" s="103">
        <f t="shared" si="1"/>
        <v>0.018431712962963143</v>
      </c>
      <c r="M19" s="10">
        <f t="shared" si="2"/>
        <v>0.0024988425925928093</v>
      </c>
      <c r="N19" s="4">
        <f t="shared" si="3"/>
        <v>22</v>
      </c>
      <c r="O19" s="38">
        <f t="shared" si="4"/>
        <v>0.8639065918386402</v>
      </c>
      <c r="P19" s="4">
        <f t="shared" si="5"/>
        <v>28</v>
      </c>
      <c r="Q19" s="47">
        <v>0.49690393518518516</v>
      </c>
      <c r="S19" s="4">
        <v>22</v>
      </c>
    </row>
    <row r="20" spans="1:19" ht="12">
      <c r="A20" s="4">
        <v>13</v>
      </c>
      <c r="B20" s="29">
        <v>27</v>
      </c>
      <c r="C20" s="117" t="s">
        <v>9</v>
      </c>
      <c r="D20" s="117" t="s">
        <v>170</v>
      </c>
      <c r="E20" s="81">
        <v>0.478125</v>
      </c>
      <c r="G20" s="29">
        <v>2</v>
      </c>
      <c r="J20" s="19">
        <v>2</v>
      </c>
      <c r="K20" s="4">
        <f t="shared" si="0"/>
        <v>4</v>
      </c>
      <c r="L20" s="103">
        <f t="shared" si="1"/>
        <v>0.019116898148148098</v>
      </c>
      <c r="M20" s="10">
        <f t="shared" si="2"/>
        <v>0.003184027777777765</v>
      </c>
      <c r="N20" s="4">
        <f t="shared" si="3"/>
        <v>20</v>
      </c>
      <c r="O20" s="38">
        <f t="shared" si="4"/>
        <v>0.8216731665556705</v>
      </c>
      <c r="P20" s="4">
        <f t="shared" si="5"/>
        <v>27</v>
      </c>
      <c r="Q20" s="47">
        <v>0.4972418981481481</v>
      </c>
      <c r="S20" s="4">
        <v>20</v>
      </c>
    </row>
    <row r="21" spans="3:19" ht="12">
      <c r="C21" s="40"/>
      <c r="D21" s="55"/>
      <c r="E21" s="81"/>
      <c r="G21" s="29"/>
      <c r="L21" s="25">
        <f aca="true" t="shared" si="6" ref="L21:L27">IF(Q21&gt;0,Q21-E21,"")</f>
      </c>
      <c r="M21" s="10">
        <f aca="true" t="shared" si="7" ref="M21:M27">IF(Q21&gt;0,L21-L$8,"")</f>
      </c>
      <c r="N21" s="4">
        <f aca="true" t="shared" si="8" ref="N21:N27">IF(Q21&gt;0,S21,"")</f>
      </c>
      <c r="O21" s="38">
        <f aca="true" t="shared" si="9" ref="O21:O27">IF(Q21&gt;0,2-(L21/((L$8+L$9+L$10)/3)),"")</f>
      </c>
      <c r="P21" s="4">
        <f aca="true" t="shared" si="10" ref="P21:P27">B21</f>
        <v>0</v>
      </c>
      <c r="S21" s="4">
        <v>18</v>
      </c>
    </row>
    <row r="22" spans="3:19" ht="12">
      <c r="C22" s="40"/>
      <c r="D22" s="55"/>
      <c r="E22" s="81"/>
      <c r="G22" s="29"/>
      <c r="L22" s="25">
        <f t="shared" si="6"/>
      </c>
      <c r="M22" s="10">
        <f t="shared" si="7"/>
      </c>
      <c r="N22" s="4">
        <f t="shared" si="8"/>
      </c>
      <c r="O22" s="38">
        <f t="shared" si="9"/>
      </c>
      <c r="P22" s="4">
        <f t="shared" si="10"/>
        <v>0</v>
      </c>
      <c r="S22" s="4">
        <v>16</v>
      </c>
    </row>
    <row r="23" spans="3:19" ht="12">
      <c r="C23" s="40"/>
      <c r="D23" s="55"/>
      <c r="E23" s="81"/>
      <c r="G23" s="29"/>
      <c r="L23" s="25">
        <f t="shared" si="6"/>
      </c>
      <c r="M23" s="10">
        <f t="shared" si="7"/>
      </c>
      <c r="N23" s="4">
        <f t="shared" si="8"/>
      </c>
      <c r="O23" s="38">
        <f t="shared" si="9"/>
      </c>
      <c r="P23" s="4">
        <f t="shared" si="10"/>
        <v>0</v>
      </c>
      <c r="S23" s="4">
        <v>15</v>
      </c>
    </row>
    <row r="24" spans="3:19" ht="12">
      <c r="C24" s="40"/>
      <c r="D24" s="55"/>
      <c r="E24" s="81"/>
      <c r="G24" s="29"/>
      <c r="L24" s="25">
        <f t="shared" si="6"/>
      </c>
      <c r="M24" s="10">
        <f t="shared" si="7"/>
      </c>
      <c r="N24" s="4">
        <f t="shared" si="8"/>
      </c>
      <c r="O24" s="38">
        <f t="shared" si="9"/>
      </c>
      <c r="P24" s="4">
        <f t="shared" si="10"/>
        <v>0</v>
      </c>
      <c r="S24" s="4">
        <v>14</v>
      </c>
    </row>
    <row r="25" spans="3:19" ht="12">
      <c r="C25" s="40"/>
      <c r="D25" s="55"/>
      <c r="E25" s="81"/>
      <c r="G25" s="29"/>
      <c r="L25" s="25">
        <f t="shared" si="6"/>
      </c>
      <c r="M25" s="10">
        <f t="shared" si="7"/>
      </c>
      <c r="N25" s="4">
        <f t="shared" si="8"/>
      </c>
      <c r="O25" s="38">
        <f t="shared" si="9"/>
      </c>
      <c r="P25" s="4">
        <f t="shared" si="10"/>
        <v>0</v>
      </c>
      <c r="S25" s="4">
        <v>13</v>
      </c>
    </row>
    <row r="26" spans="3:19" ht="12">
      <c r="C26" s="40"/>
      <c r="D26" s="55"/>
      <c r="E26" s="81"/>
      <c r="G26" s="29"/>
      <c r="L26" s="25">
        <f t="shared" si="6"/>
      </c>
      <c r="M26" s="10">
        <f t="shared" si="7"/>
      </c>
      <c r="N26" s="4">
        <f t="shared" si="8"/>
      </c>
      <c r="O26" s="38">
        <f t="shared" si="9"/>
      </c>
      <c r="P26" s="4">
        <f t="shared" si="10"/>
        <v>0</v>
      </c>
      <c r="S26" s="4">
        <v>12</v>
      </c>
    </row>
    <row r="27" spans="3:19" ht="12">
      <c r="C27" s="40"/>
      <c r="D27" s="55"/>
      <c r="E27" s="81"/>
      <c r="G27" s="29"/>
      <c r="L27" s="25">
        <f t="shared" si="6"/>
      </c>
      <c r="M27" s="10">
        <f t="shared" si="7"/>
      </c>
      <c r="N27" s="4">
        <f t="shared" si="8"/>
      </c>
      <c r="O27" s="38">
        <f t="shared" si="9"/>
      </c>
      <c r="P27" s="4">
        <f t="shared" si="10"/>
        <v>0</v>
      </c>
      <c r="S27" s="4">
        <v>11</v>
      </c>
    </row>
    <row r="28" spans="3:19" ht="12">
      <c r="C28" s="40"/>
      <c r="D28" s="55"/>
      <c r="G28" s="29"/>
      <c r="S28" s="4">
        <v>10</v>
      </c>
    </row>
    <row r="29" spans="3:19" ht="12">
      <c r="C29" s="40"/>
      <c r="D29" s="55"/>
      <c r="G29" s="29"/>
      <c r="S29" s="4">
        <v>9</v>
      </c>
    </row>
    <row r="30" spans="3:19" ht="12">
      <c r="C30" s="40"/>
      <c r="D30" s="55"/>
      <c r="G30" s="29"/>
      <c r="S30" s="4">
        <v>8</v>
      </c>
    </row>
    <row r="31" spans="3:19" ht="12">
      <c r="C31" s="40"/>
      <c r="D31" s="55"/>
      <c r="G31" s="29"/>
      <c r="S31" s="4">
        <v>7</v>
      </c>
    </row>
    <row r="32" spans="3:19" ht="12">
      <c r="C32" s="40"/>
      <c r="D32" s="55"/>
      <c r="G32" s="29"/>
      <c r="S32" s="4">
        <v>6</v>
      </c>
    </row>
    <row r="33" spans="3:19" ht="12">
      <c r="C33" s="40"/>
      <c r="D33" s="55"/>
      <c r="G33" s="29"/>
      <c r="S33" s="4">
        <v>5</v>
      </c>
    </row>
    <row r="34" spans="3:19" ht="12">
      <c r="C34" s="40"/>
      <c r="D34" s="55"/>
      <c r="G34" s="29"/>
      <c r="S34" s="4">
        <v>4</v>
      </c>
    </row>
    <row r="35" spans="3:19" ht="12">
      <c r="C35" s="40"/>
      <c r="D35" s="55"/>
      <c r="G35" s="29"/>
      <c r="S35" s="4">
        <v>3</v>
      </c>
    </row>
    <row r="36" spans="3:19" ht="12">
      <c r="C36" s="40"/>
      <c r="D36" s="55"/>
      <c r="G36" s="29"/>
      <c r="S36" s="4">
        <v>2</v>
      </c>
    </row>
    <row r="37" spans="3:19" ht="12">
      <c r="C37" s="40"/>
      <c r="D37" s="55"/>
      <c r="G37" s="29"/>
      <c r="S37" s="4">
        <v>1</v>
      </c>
    </row>
    <row r="38" spans="3:7" ht="12">
      <c r="C38" s="40"/>
      <c r="D38" s="55"/>
      <c r="G38" s="29"/>
    </row>
    <row r="39" spans="3:7" ht="12">
      <c r="C39" s="40"/>
      <c r="D39" s="55"/>
      <c r="G39" s="29"/>
    </row>
    <row r="40" spans="3:7" ht="12">
      <c r="C40" s="40"/>
      <c r="D40" s="55"/>
      <c r="G40" s="29"/>
    </row>
    <row r="41" spans="3:7" ht="12">
      <c r="C41" s="40"/>
      <c r="D41" s="55"/>
      <c r="G41" s="29"/>
    </row>
    <row r="42" spans="3:7" ht="12">
      <c r="C42" s="40"/>
      <c r="D42" s="55"/>
      <c r="G42" s="29"/>
    </row>
    <row r="43" spans="3:7" ht="12">
      <c r="C43" s="41"/>
      <c r="G43" s="29"/>
    </row>
    <row r="44" spans="3:7" ht="12">
      <c r="C44" s="41"/>
      <c r="G44" s="29"/>
    </row>
    <row r="45" spans="3:7" ht="12">
      <c r="C45" s="41"/>
      <c r="G45" s="29"/>
    </row>
    <row r="46" spans="3:7" ht="12">
      <c r="C46" s="41"/>
      <c r="G46" s="29"/>
    </row>
    <row r="47" spans="3:7" ht="12">
      <c r="C47" s="41"/>
      <c r="G47" s="29"/>
    </row>
    <row r="48" spans="3:7" ht="12">
      <c r="C48" s="41"/>
      <c r="G48" s="29"/>
    </row>
    <row r="49" spans="3:7" ht="12">
      <c r="C49" s="41"/>
      <c r="G49" s="29"/>
    </row>
    <row r="50" spans="3:7" ht="12">
      <c r="C50" s="41"/>
      <c r="G50" s="29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84"/>
  <headerFooter alignWithMargins="0">
    <oddFooter>&amp;L&amp;F &amp;A&amp;CAs of: &amp;T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S76"/>
  <sheetViews>
    <sheetView tabSelected="1" zoomScalePageLayoutView="0" workbookViewId="0" topLeftCell="A1">
      <selection activeCell="G11" sqref="G11"/>
    </sheetView>
  </sheetViews>
  <sheetFormatPr defaultColWidth="11.421875" defaultRowHeight="12.75"/>
  <cols>
    <col min="1" max="2" width="4.7109375" style="4" customWidth="1"/>
    <col min="3" max="3" width="19.421875" style="0" customWidth="1"/>
    <col min="4" max="4" width="24.00390625" style="53" customWidth="1"/>
    <col min="5" max="5" width="8.140625" style="7" bestFit="1" customWidth="1"/>
    <col min="6" max="6" width="0.13671875" style="26" customWidth="1"/>
    <col min="7" max="7" width="2.28125" style="19" bestFit="1" customWidth="1"/>
    <col min="8" max="9" width="2.28125" style="19" hidden="1" customWidth="1"/>
    <col min="10" max="10" width="2.28125" style="19" bestFit="1" customWidth="1"/>
    <col min="11" max="11" width="3.7109375" style="4" customWidth="1"/>
    <col min="12" max="12" width="8.7109375" style="25" bestFit="1" customWidth="1"/>
    <col min="13" max="13" width="7.421875" style="10" bestFit="1" customWidth="1"/>
    <col min="14" max="14" width="6.421875" style="4" customWidth="1"/>
    <col min="15" max="15" width="8.421875" style="38" bestFit="1" customWidth="1"/>
    <col min="16" max="16" width="9.140625" style="4" customWidth="1"/>
    <col min="17" max="17" width="9.7109375" style="47" bestFit="1" customWidth="1"/>
    <col min="18" max="16384" width="8.8515625" style="0" customWidth="1"/>
  </cols>
  <sheetData>
    <row r="1" spans="1:17" s="20" customFormat="1" ht="30" customHeight="1">
      <c r="A1" s="127" t="str">
        <f>COVER!A1</f>
        <v>US Biathlon World Team Trials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30"/>
      <c r="Q1" s="46"/>
    </row>
    <row r="2" spans="1:17" s="20" customFormat="1" ht="30.75" customHeight="1">
      <c r="A2" s="125">
        <f>COVER!A2</f>
        <v>40166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30"/>
      <c r="Q2" s="46"/>
    </row>
    <row r="3" spans="1:17" s="16" customFormat="1" ht="15" customHeight="1">
      <c r="A3" s="133" t="s">
        <v>116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9"/>
      <c r="Q3" s="47"/>
    </row>
    <row r="4" spans="1:17" s="16" customFormat="1" ht="15" customHeight="1">
      <c r="A4" s="129" t="str">
        <f>COVER!A4</f>
        <v>PRELIMINARY  RESULTS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9"/>
      <c r="Q4" s="47"/>
    </row>
    <row r="5" spans="1:15" ht="12">
      <c r="A5" s="43" t="str">
        <f>COVER!A5</f>
        <v>Coleraine, MN</v>
      </c>
      <c r="B5" s="5"/>
      <c r="C5" s="2"/>
      <c r="D5" s="52"/>
      <c r="E5" s="8"/>
      <c r="F5" s="27"/>
      <c r="G5" s="28"/>
      <c r="H5" s="28"/>
      <c r="I5" s="28"/>
      <c r="J5" s="28"/>
      <c r="K5" s="5"/>
      <c r="L5" s="24"/>
      <c r="M5" s="9"/>
      <c r="N5" s="5"/>
      <c r="O5" s="45" t="str">
        <f>COVER!N5</f>
        <v>Mt. Itasca Biathlon Association</v>
      </c>
    </row>
    <row r="6" ht="12">
      <c r="C6" s="2"/>
    </row>
    <row r="7" spans="1:19" s="14" customFormat="1" ht="12">
      <c r="A7" s="31" t="s">
        <v>74</v>
      </c>
      <c r="B7" s="31" t="s">
        <v>75</v>
      </c>
      <c r="C7" s="14" t="s">
        <v>66</v>
      </c>
      <c r="D7" s="54" t="s">
        <v>106</v>
      </c>
      <c r="E7" s="32" t="s">
        <v>101</v>
      </c>
      <c r="F7" s="33" t="s">
        <v>67</v>
      </c>
      <c r="G7" s="34" t="s">
        <v>69</v>
      </c>
      <c r="H7" s="34" t="s">
        <v>69</v>
      </c>
      <c r="I7" s="34" t="s">
        <v>70</v>
      </c>
      <c r="J7" s="34" t="s">
        <v>70</v>
      </c>
      <c r="K7" s="31" t="s">
        <v>68</v>
      </c>
      <c r="L7" s="35" t="s">
        <v>71</v>
      </c>
      <c r="M7" s="36" t="s">
        <v>72</v>
      </c>
      <c r="N7" s="31" t="s">
        <v>73</v>
      </c>
      <c r="O7" s="39" t="s">
        <v>99</v>
      </c>
      <c r="P7" s="31" t="s">
        <v>75</v>
      </c>
      <c r="Q7" s="49" t="s">
        <v>100</v>
      </c>
      <c r="S7" s="14" t="s">
        <v>102</v>
      </c>
    </row>
    <row r="8" spans="1:19" ht="12">
      <c r="A8" s="62">
        <v>1</v>
      </c>
      <c r="B8" s="29">
        <v>30</v>
      </c>
      <c r="C8" s="117" t="s">
        <v>8</v>
      </c>
      <c r="D8" s="117" t="s">
        <v>167</v>
      </c>
      <c r="E8" s="81">
        <v>0.479166666666667</v>
      </c>
      <c r="G8" s="29">
        <v>1</v>
      </c>
      <c r="J8" s="19">
        <v>0</v>
      </c>
      <c r="K8" s="4">
        <f>IF(ISBLANK(G8),"",G8+H8+I8+J8)</f>
        <v>1</v>
      </c>
      <c r="L8" s="103">
        <f>IF(Q8&gt;0,Q8-E8,"")</f>
        <v>0.01731944444444411</v>
      </c>
      <c r="M8" s="10">
        <f>IF(Q8&gt;0,L8-L$8,"")</f>
        <v>0</v>
      </c>
      <c r="N8" s="4">
        <f>IF(Q8&gt;0,S8,"")</f>
        <v>50</v>
      </c>
      <c r="O8" s="38">
        <f>IF(Q8&gt;0,2-(L8/((L$8+L$9+L$10)/3)),"")</f>
        <v>1.0263095108990399</v>
      </c>
      <c r="P8" s="4">
        <f>B8</f>
        <v>30</v>
      </c>
      <c r="Q8" s="47">
        <v>0.49648611111111113</v>
      </c>
      <c r="S8" s="4">
        <v>50</v>
      </c>
    </row>
    <row r="9" spans="1:19" ht="12">
      <c r="A9" s="62">
        <v>2</v>
      </c>
      <c r="B9" s="29">
        <v>29</v>
      </c>
      <c r="C9" s="117" t="s">
        <v>10</v>
      </c>
      <c r="D9" s="117" t="s">
        <v>170</v>
      </c>
      <c r="E9" s="81">
        <v>0.478819444444445</v>
      </c>
      <c r="G9" s="29">
        <v>1</v>
      </c>
      <c r="J9" s="19">
        <v>0</v>
      </c>
      <c r="K9" s="4">
        <f>IF(ISBLANK(G9),"",G9+H9+I9+J9)</f>
        <v>1</v>
      </c>
      <c r="L9" s="103">
        <f>IF(Q9&gt;0,Q9-E9,"")</f>
        <v>0.017611111111110522</v>
      </c>
      <c r="M9" s="10">
        <f>IF(Q9&gt;0,L9-L$8,"")</f>
        <v>0.0002916666666664125</v>
      </c>
      <c r="N9" s="4">
        <f>IF(Q9&gt;0,S9,"")</f>
        <v>46</v>
      </c>
      <c r="O9" s="38">
        <f>IF(Q9&gt;0,2-(L9/((L$8+L$9+L$10)/3)),"")</f>
        <v>1.009912157032879</v>
      </c>
      <c r="P9" s="4">
        <f>B9</f>
        <v>29</v>
      </c>
      <c r="Q9" s="47">
        <v>0.49643055555555554</v>
      </c>
      <c r="S9" s="4">
        <v>46</v>
      </c>
    </row>
    <row r="10" spans="1:19" ht="12">
      <c r="A10" s="62">
        <v>3</v>
      </c>
      <c r="B10" s="29">
        <v>28</v>
      </c>
      <c r="C10" s="117" t="s">
        <v>7</v>
      </c>
      <c r="D10" s="117" t="s">
        <v>167</v>
      </c>
      <c r="E10" s="81">
        <v>0.478472222222222</v>
      </c>
      <c r="G10" s="29">
        <v>1</v>
      </c>
      <c r="J10" s="19">
        <v>3</v>
      </c>
      <c r="K10" s="4">
        <f>IF(ISBLANK(G10),"",G10+H10+I10+J10)</f>
        <v>4</v>
      </c>
      <c r="L10" s="103">
        <f>IF(Q10&gt;0,Q10-E10,"")</f>
        <v>0.018431712962963143</v>
      </c>
      <c r="M10" s="10">
        <f>IF(Q10&gt;0,L10-L$8,"")</f>
        <v>0.0011122685185190329</v>
      </c>
      <c r="N10" s="4">
        <f>IF(Q10&gt;0,S10,"")</f>
        <v>43</v>
      </c>
      <c r="O10" s="38">
        <f>IF(Q10&gt;0,2-(L10/((L$8+L$9+L$10)/3)),"")</f>
        <v>0.9637783320680808</v>
      </c>
      <c r="P10" s="4">
        <f>B10</f>
        <v>28</v>
      </c>
      <c r="Q10" s="47">
        <v>0.49690393518518516</v>
      </c>
      <c r="S10" s="4">
        <v>43</v>
      </c>
    </row>
    <row r="11" spans="1:19" ht="12">
      <c r="A11" s="62">
        <v>4</v>
      </c>
      <c r="B11" s="29">
        <v>27</v>
      </c>
      <c r="C11" s="117" t="s">
        <v>9</v>
      </c>
      <c r="D11" s="117" t="s">
        <v>170</v>
      </c>
      <c r="E11" s="81">
        <v>0.478125</v>
      </c>
      <c r="G11" s="29">
        <v>2</v>
      </c>
      <c r="J11" s="19">
        <v>2</v>
      </c>
      <c r="K11" s="4">
        <f>IF(ISBLANK(G11),"",G11+H11+I11+J11)</f>
        <v>4</v>
      </c>
      <c r="L11" s="103">
        <f>IF(Q11&gt;0,Q11-E11,"")</f>
        <v>0.019116898148148098</v>
      </c>
      <c r="M11" s="10">
        <f>IF(Q11&gt;0,L11-L$8,"")</f>
        <v>0.0017974537037039884</v>
      </c>
      <c r="N11" s="4">
        <f>IF(Q11&gt;0,S11,"")</f>
        <v>40</v>
      </c>
      <c r="O11" s="38">
        <f>IF(Q11&gt;0,2-(L11/((L$8+L$9+L$10)/3)),"")</f>
        <v>0.9252575642554914</v>
      </c>
      <c r="P11" s="4">
        <f>B11</f>
        <v>27</v>
      </c>
      <c r="Q11" s="47">
        <v>0.4972418981481481</v>
      </c>
      <c r="S11" s="4">
        <v>40</v>
      </c>
    </row>
    <row r="12" spans="1:19" ht="12">
      <c r="A12" s="62"/>
      <c r="B12" s="29"/>
      <c r="C12" s="59"/>
      <c r="D12" s="59"/>
      <c r="E12" s="81"/>
      <c r="K12" s="4">
        <f>IF(ISBLANK(G12),"",G12+H12+I12+J12)</f>
      </c>
      <c r="L12" s="25">
        <f aca="true" t="shared" si="0" ref="L12:L27">IF(Q12&gt;0,Q12-E12,"")</f>
      </c>
      <c r="M12" s="10">
        <f aca="true" t="shared" si="1" ref="M12:M27">IF(Q12&gt;0,L12-L$8,"")</f>
      </c>
      <c r="N12" s="4">
        <f aca="true" t="shared" si="2" ref="N12:N27">IF(Q12&gt;0,S12,"")</f>
      </c>
      <c r="O12" s="38">
        <f aca="true" t="shared" si="3" ref="O12:O27">IF(Q12&gt;0,2-(L12/((L$8+L$9+L$10)/3)),"")</f>
      </c>
      <c r="P12" s="4">
        <f aca="true" t="shared" si="4" ref="P12:P27">B12</f>
        <v>0</v>
      </c>
      <c r="S12" s="4">
        <v>37</v>
      </c>
    </row>
    <row r="13" spans="1:19" ht="12">
      <c r="A13" s="62"/>
      <c r="C13" s="40"/>
      <c r="D13" s="55"/>
      <c r="E13" s="81"/>
      <c r="L13" s="25">
        <f t="shared" si="0"/>
      </c>
      <c r="M13" s="10">
        <f t="shared" si="1"/>
      </c>
      <c r="N13" s="4">
        <f t="shared" si="2"/>
      </c>
      <c r="O13" s="38">
        <f t="shared" si="3"/>
      </c>
      <c r="P13" s="4">
        <f t="shared" si="4"/>
        <v>0</v>
      </c>
      <c r="S13" s="4">
        <v>34</v>
      </c>
    </row>
    <row r="14" spans="1:19" ht="12">
      <c r="A14" s="62"/>
      <c r="C14" s="40"/>
      <c r="D14" s="55"/>
      <c r="E14" s="81"/>
      <c r="L14" s="25">
        <f t="shared" si="0"/>
      </c>
      <c r="M14" s="10">
        <f t="shared" si="1"/>
      </c>
      <c r="N14" s="4">
        <f t="shared" si="2"/>
      </c>
      <c r="O14" s="38">
        <f t="shared" si="3"/>
      </c>
      <c r="P14" s="4">
        <f t="shared" si="4"/>
        <v>0</v>
      </c>
      <c r="S14" s="4">
        <v>32</v>
      </c>
    </row>
    <row r="15" spans="1:19" ht="12">
      <c r="A15" s="62"/>
      <c r="C15" s="40"/>
      <c r="D15" s="55"/>
      <c r="E15" s="81"/>
      <c r="L15" s="25">
        <f t="shared" si="0"/>
      </c>
      <c r="M15" s="10">
        <f t="shared" si="1"/>
      </c>
      <c r="N15" s="4">
        <f t="shared" si="2"/>
      </c>
      <c r="O15" s="38">
        <f t="shared" si="3"/>
      </c>
      <c r="P15" s="4">
        <f t="shared" si="4"/>
        <v>0</v>
      </c>
      <c r="S15" s="4">
        <v>30</v>
      </c>
    </row>
    <row r="16" spans="1:19" ht="12">
      <c r="A16" s="62"/>
      <c r="C16" s="40"/>
      <c r="D16" s="55"/>
      <c r="E16" s="81"/>
      <c r="L16" s="25">
        <f t="shared" si="0"/>
      </c>
      <c r="M16" s="10">
        <f t="shared" si="1"/>
      </c>
      <c r="N16" s="4">
        <f t="shared" si="2"/>
      </c>
      <c r="O16" s="38">
        <f t="shared" si="3"/>
      </c>
      <c r="P16" s="4">
        <f t="shared" si="4"/>
        <v>0</v>
      </c>
      <c r="S16" s="4">
        <v>28</v>
      </c>
    </row>
    <row r="17" spans="1:19" ht="12">
      <c r="A17" s="62"/>
      <c r="C17" s="40"/>
      <c r="D17" s="55"/>
      <c r="E17" s="81"/>
      <c r="L17" s="25">
        <f t="shared" si="0"/>
      </c>
      <c r="M17" s="10">
        <f t="shared" si="1"/>
      </c>
      <c r="N17" s="4">
        <f t="shared" si="2"/>
      </c>
      <c r="O17" s="38">
        <f t="shared" si="3"/>
      </c>
      <c r="P17" s="4">
        <f t="shared" si="4"/>
        <v>0</v>
      </c>
      <c r="S17" s="4">
        <v>26</v>
      </c>
    </row>
    <row r="18" spans="1:19" ht="12">
      <c r="A18" s="62"/>
      <c r="C18" s="40"/>
      <c r="D18" s="55"/>
      <c r="E18" s="81"/>
      <c r="L18" s="25">
        <f t="shared" si="0"/>
      </c>
      <c r="M18" s="10">
        <f t="shared" si="1"/>
      </c>
      <c r="N18" s="4">
        <f t="shared" si="2"/>
      </c>
      <c r="O18" s="38">
        <f t="shared" si="3"/>
      </c>
      <c r="P18" s="4">
        <f t="shared" si="4"/>
        <v>0</v>
      </c>
      <c r="S18" s="4">
        <v>24</v>
      </c>
    </row>
    <row r="19" spans="1:19" ht="12">
      <c r="A19" s="62"/>
      <c r="C19" s="40"/>
      <c r="D19" s="55"/>
      <c r="E19" s="81"/>
      <c r="L19" s="25">
        <f t="shared" si="0"/>
      </c>
      <c r="M19" s="10">
        <f t="shared" si="1"/>
      </c>
      <c r="N19" s="4">
        <f t="shared" si="2"/>
      </c>
      <c r="O19" s="38">
        <f t="shared" si="3"/>
      </c>
      <c r="P19" s="4">
        <f t="shared" si="4"/>
        <v>0</v>
      </c>
      <c r="S19" s="4">
        <v>22</v>
      </c>
    </row>
    <row r="20" spans="1:19" ht="12">
      <c r="A20" s="62"/>
      <c r="C20" s="40"/>
      <c r="D20" s="55"/>
      <c r="E20" s="81"/>
      <c r="L20" s="25">
        <f t="shared" si="0"/>
      </c>
      <c r="M20" s="10">
        <f t="shared" si="1"/>
      </c>
      <c r="N20" s="4">
        <f t="shared" si="2"/>
      </c>
      <c r="O20" s="38">
        <f t="shared" si="3"/>
      </c>
      <c r="P20" s="4">
        <f t="shared" si="4"/>
        <v>0</v>
      </c>
      <c r="S20" s="4">
        <v>20</v>
      </c>
    </row>
    <row r="21" spans="1:19" ht="12">
      <c r="A21" s="62"/>
      <c r="C21" s="40"/>
      <c r="D21" s="55"/>
      <c r="E21" s="81"/>
      <c r="L21" s="25">
        <f t="shared" si="0"/>
      </c>
      <c r="M21" s="10">
        <f t="shared" si="1"/>
      </c>
      <c r="N21" s="4">
        <f t="shared" si="2"/>
      </c>
      <c r="O21" s="38">
        <f t="shared" si="3"/>
      </c>
      <c r="P21" s="4">
        <f t="shared" si="4"/>
        <v>0</v>
      </c>
      <c r="S21" s="4">
        <v>18</v>
      </c>
    </row>
    <row r="22" spans="1:19" ht="12">
      <c r="A22" s="62"/>
      <c r="C22" s="40"/>
      <c r="D22" s="55"/>
      <c r="E22" s="81"/>
      <c r="L22" s="25">
        <f t="shared" si="0"/>
      </c>
      <c r="M22" s="10">
        <f t="shared" si="1"/>
      </c>
      <c r="N22" s="4">
        <f t="shared" si="2"/>
      </c>
      <c r="O22" s="38">
        <f t="shared" si="3"/>
      </c>
      <c r="P22" s="4">
        <f t="shared" si="4"/>
        <v>0</v>
      </c>
      <c r="S22" s="4">
        <v>16</v>
      </c>
    </row>
    <row r="23" spans="1:19" ht="12">
      <c r="A23" s="62"/>
      <c r="C23" s="40"/>
      <c r="D23" s="55"/>
      <c r="E23" s="81"/>
      <c r="L23" s="25">
        <f t="shared" si="0"/>
      </c>
      <c r="M23" s="10">
        <f t="shared" si="1"/>
      </c>
      <c r="N23" s="4">
        <f t="shared" si="2"/>
      </c>
      <c r="O23" s="38">
        <f t="shared" si="3"/>
      </c>
      <c r="P23" s="4">
        <f t="shared" si="4"/>
        <v>0</v>
      </c>
      <c r="S23" s="4">
        <v>15</v>
      </c>
    </row>
    <row r="24" spans="1:19" ht="12">
      <c r="A24" s="62"/>
      <c r="C24" s="40"/>
      <c r="D24" s="55"/>
      <c r="E24" s="81"/>
      <c r="L24" s="25">
        <f t="shared" si="0"/>
      </c>
      <c r="M24" s="10">
        <f t="shared" si="1"/>
      </c>
      <c r="N24" s="4">
        <f t="shared" si="2"/>
      </c>
      <c r="O24" s="38">
        <f t="shared" si="3"/>
      </c>
      <c r="P24" s="4">
        <f t="shared" si="4"/>
        <v>0</v>
      </c>
      <c r="S24" s="4">
        <v>14</v>
      </c>
    </row>
    <row r="25" spans="1:19" ht="12">
      <c r="A25" s="62"/>
      <c r="C25" s="40"/>
      <c r="D25" s="55"/>
      <c r="E25" s="81"/>
      <c r="L25" s="25">
        <f t="shared" si="0"/>
      </c>
      <c r="M25" s="10">
        <f t="shared" si="1"/>
      </c>
      <c r="N25" s="4">
        <f t="shared" si="2"/>
      </c>
      <c r="O25" s="38">
        <f t="shared" si="3"/>
      </c>
      <c r="P25" s="4">
        <f t="shared" si="4"/>
        <v>0</v>
      </c>
      <c r="S25" s="4">
        <v>13</v>
      </c>
    </row>
    <row r="26" spans="1:19" ht="12">
      <c r="A26" s="62"/>
      <c r="C26" s="40"/>
      <c r="D26" s="55"/>
      <c r="E26" s="81"/>
      <c r="L26" s="25">
        <f t="shared" si="0"/>
      </c>
      <c r="M26" s="10">
        <f t="shared" si="1"/>
      </c>
      <c r="N26" s="4">
        <f t="shared" si="2"/>
      </c>
      <c r="O26" s="38">
        <f t="shared" si="3"/>
      </c>
      <c r="P26" s="4">
        <f t="shared" si="4"/>
        <v>0</v>
      </c>
      <c r="S26" s="4">
        <v>12</v>
      </c>
    </row>
    <row r="27" spans="1:19" ht="12">
      <c r="A27" s="62"/>
      <c r="C27" s="40"/>
      <c r="D27" s="55"/>
      <c r="E27" s="81"/>
      <c r="L27" s="25">
        <f t="shared" si="0"/>
      </c>
      <c r="M27" s="10">
        <f t="shared" si="1"/>
      </c>
      <c r="N27" s="4">
        <f t="shared" si="2"/>
      </c>
      <c r="O27" s="38">
        <f t="shared" si="3"/>
      </c>
      <c r="P27" s="4">
        <f t="shared" si="4"/>
        <v>0</v>
      </c>
      <c r="S27" s="4">
        <v>11</v>
      </c>
    </row>
    <row r="28" spans="3:19" ht="12">
      <c r="C28" s="40"/>
      <c r="D28" s="55"/>
      <c r="E28" s="3"/>
      <c r="S28" s="4">
        <v>10</v>
      </c>
    </row>
    <row r="29" spans="3:19" ht="12">
      <c r="C29" s="40"/>
      <c r="D29" s="55"/>
      <c r="E29" s="3"/>
      <c r="S29" s="4">
        <v>9</v>
      </c>
    </row>
    <row r="30" spans="3:19" ht="12">
      <c r="C30" s="40"/>
      <c r="D30" s="55"/>
      <c r="E30" s="3"/>
      <c r="S30" s="4">
        <v>8</v>
      </c>
    </row>
    <row r="31" spans="3:19" ht="12">
      <c r="C31" s="40"/>
      <c r="D31" s="55"/>
      <c r="E31" s="3"/>
      <c r="S31" s="4">
        <v>7</v>
      </c>
    </row>
    <row r="32" spans="3:19" ht="12">
      <c r="C32" s="40"/>
      <c r="D32" s="55"/>
      <c r="E32" s="3"/>
      <c r="S32" s="4">
        <v>6</v>
      </c>
    </row>
    <row r="33" spans="3:19" ht="12">
      <c r="C33" s="40"/>
      <c r="D33" s="55"/>
      <c r="E33" s="3"/>
      <c r="S33" s="4">
        <v>5</v>
      </c>
    </row>
    <row r="34" spans="3:19" ht="12">
      <c r="C34" s="40"/>
      <c r="D34" s="55"/>
      <c r="E34" s="3"/>
      <c r="S34" s="4">
        <v>4</v>
      </c>
    </row>
    <row r="35" spans="3:19" ht="12">
      <c r="C35" s="40"/>
      <c r="D35" s="55"/>
      <c r="E35" s="3"/>
      <c r="S35" s="4">
        <v>3</v>
      </c>
    </row>
    <row r="36" spans="3:19" ht="12">
      <c r="C36" s="40"/>
      <c r="D36" s="55"/>
      <c r="E36" s="3"/>
      <c r="S36" s="4">
        <v>2</v>
      </c>
    </row>
    <row r="37" spans="3:19" ht="12">
      <c r="C37" s="40"/>
      <c r="D37" s="55"/>
      <c r="E37" s="3"/>
      <c r="S37" s="4">
        <v>1</v>
      </c>
    </row>
    <row r="38" spans="3:5" ht="12">
      <c r="C38" s="40"/>
      <c r="D38" s="55"/>
      <c r="E38" s="3"/>
    </row>
    <row r="39" spans="3:5" ht="12">
      <c r="C39" s="40"/>
      <c r="D39" s="55"/>
      <c r="E39" s="3"/>
    </row>
    <row r="40" spans="3:5" ht="12">
      <c r="C40" s="40"/>
      <c r="D40" s="55"/>
      <c r="E40" s="3"/>
    </row>
    <row r="41" spans="3:5" ht="12">
      <c r="C41" s="40"/>
      <c r="D41" s="55"/>
      <c r="E41" s="3"/>
    </row>
    <row r="42" spans="3:5" ht="12">
      <c r="C42" s="40"/>
      <c r="D42" s="55"/>
      <c r="E42" s="3"/>
    </row>
    <row r="43" spans="3:5" ht="12">
      <c r="C43" s="40"/>
      <c r="D43" s="55"/>
      <c r="E43" s="3"/>
    </row>
    <row r="44" spans="3:5" ht="12">
      <c r="C44" s="40"/>
      <c r="E44" s="3"/>
    </row>
    <row r="45" spans="3:5" ht="12">
      <c r="C45" s="40"/>
      <c r="E45" s="3"/>
    </row>
    <row r="46" spans="3:5" ht="12">
      <c r="C46" s="40"/>
      <c r="E46" s="3"/>
    </row>
    <row r="47" spans="3:5" ht="12">
      <c r="C47" s="40"/>
      <c r="E47" s="3"/>
    </row>
    <row r="48" spans="3:5" ht="12">
      <c r="C48" s="40"/>
      <c r="E48" s="3"/>
    </row>
    <row r="49" spans="3:5" ht="12">
      <c r="C49" s="40"/>
      <c r="E49" s="3"/>
    </row>
    <row r="50" spans="3:5" ht="12">
      <c r="C50" s="40"/>
      <c r="E50" s="3"/>
    </row>
    <row r="51" ht="15">
      <c r="C51" s="1"/>
    </row>
    <row r="52" ht="15">
      <c r="C52" s="1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  <row r="58" ht="15">
      <c r="C58" s="1"/>
    </row>
    <row r="59" ht="15">
      <c r="C59" s="1"/>
    </row>
    <row r="60" ht="15">
      <c r="C60" s="1"/>
    </row>
    <row r="61" ht="15">
      <c r="C61" s="1"/>
    </row>
    <row r="62" ht="15">
      <c r="C62" s="1"/>
    </row>
    <row r="63" ht="15">
      <c r="C63" s="1"/>
    </row>
    <row r="64" ht="15">
      <c r="C64" s="1"/>
    </row>
    <row r="65" ht="15">
      <c r="C65" s="1"/>
    </row>
    <row r="66" ht="15">
      <c r="C66" s="1"/>
    </row>
    <row r="67" ht="15">
      <c r="C67" s="1"/>
    </row>
    <row r="68" ht="15">
      <c r="C68" s="1"/>
    </row>
    <row r="69" ht="15">
      <c r="C69" s="1"/>
    </row>
    <row r="70" ht="15">
      <c r="C70" s="1"/>
    </row>
    <row r="71" ht="15">
      <c r="C71" s="1"/>
    </row>
    <row r="72" ht="15">
      <c r="C72" s="1"/>
    </row>
    <row r="73" ht="15">
      <c r="C73" s="1"/>
    </row>
    <row r="74" ht="15">
      <c r="C74" s="1"/>
    </row>
    <row r="75" ht="15">
      <c r="C75" s="1"/>
    </row>
    <row r="76" ht="15">
      <c r="C76" s="1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89"/>
  <headerFooter alignWithMargins="0">
    <oddFooter>&amp;L&amp;F &amp;A&amp;CAs of: &amp;T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S50"/>
  <sheetViews>
    <sheetView tabSelected="1" zoomScalePageLayoutView="0" workbookViewId="0" topLeftCell="A1">
      <selection activeCell="G11" sqref="G11"/>
    </sheetView>
  </sheetViews>
  <sheetFormatPr defaultColWidth="11.421875" defaultRowHeight="12.75"/>
  <cols>
    <col min="1" max="2" width="4.7109375" style="4" customWidth="1"/>
    <col min="3" max="3" width="19.421875" style="0" customWidth="1"/>
    <col min="4" max="4" width="24.28125" style="53" customWidth="1"/>
    <col min="5" max="5" width="8.140625" style="7" bestFit="1" customWidth="1"/>
    <col min="6" max="6" width="0.13671875" style="26" customWidth="1"/>
    <col min="7" max="7" width="3.00390625" style="4" bestFit="1" customWidth="1"/>
    <col min="8" max="9" width="2.28125" style="4" hidden="1" customWidth="1"/>
    <col min="10" max="10" width="2.28125" style="0" customWidth="1"/>
    <col min="11" max="11" width="3.7109375" style="4" customWidth="1"/>
    <col min="12" max="12" width="8.7109375" style="25" bestFit="1" customWidth="1"/>
    <col min="13" max="13" width="7.421875" style="10" bestFit="1" customWidth="1"/>
    <col min="14" max="14" width="6.421875" style="4" customWidth="1"/>
    <col min="15" max="15" width="8.421875" style="38" bestFit="1" customWidth="1"/>
    <col min="16" max="16" width="9.140625" style="4" customWidth="1"/>
    <col min="17" max="17" width="9.7109375" style="47" bestFit="1" customWidth="1"/>
    <col min="18" max="16384" width="8.8515625" style="0" customWidth="1"/>
  </cols>
  <sheetData>
    <row r="1" spans="1:17" s="20" customFormat="1" ht="30" customHeight="1">
      <c r="A1" s="127" t="str">
        <f>COVER!A1</f>
        <v>US Biathlon World Team Trials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30"/>
      <c r="Q1" s="46"/>
    </row>
    <row r="2" spans="1:17" s="20" customFormat="1" ht="30.75" customHeight="1">
      <c r="A2" s="125">
        <f>COVER!A2</f>
        <v>40166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30"/>
      <c r="Q2" s="46"/>
    </row>
    <row r="3" spans="1:17" s="16" customFormat="1" ht="15" customHeight="1">
      <c r="A3" s="133" t="s">
        <v>115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9"/>
      <c r="Q3" s="47"/>
    </row>
    <row r="4" spans="1:17" s="16" customFormat="1" ht="15" customHeight="1">
      <c r="A4" s="129" t="str">
        <f>COVER!A4</f>
        <v>PRELIMINARY  RESULTS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9"/>
      <c r="Q4" s="47"/>
    </row>
    <row r="5" spans="1:15" ht="12">
      <c r="A5" s="43" t="str">
        <f>COVER!A5</f>
        <v>Coleraine, MN</v>
      </c>
      <c r="B5" s="5"/>
      <c r="C5" s="2"/>
      <c r="D5" s="52"/>
      <c r="E5" s="8"/>
      <c r="F5" s="27"/>
      <c r="G5" s="5"/>
      <c r="H5" s="5"/>
      <c r="I5" s="5"/>
      <c r="J5" s="2"/>
      <c r="K5" s="5"/>
      <c r="L5" s="24"/>
      <c r="M5" s="9"/>
      <c r="N5" s="5"/>
      <c r="O5" s="45" t="str">
        <f>COVER!N5</f>
        <v>Mt. Itasca Biathlon Association</v>
      </c>
    </row>
    <row r="6" ht="12">
      <c r="C6" s="2"/>
    </row>
    <row r="7" spans="1:19" s="14" customFormat="1" ht="12">
      <c r="A7" s="31" t="s">
        <v>74</v>
      </c>
      <c r="B7" s="31" t="s">
        <v>75</v>
      </c>
      <c r="C7" s="14" t="s">
        <v>66</v>
      </c>
      <c r="D7" s="54" t="s">
        <v>106</v>
      </c>
      <c r="E7" s="32" t="s">
        <v>101</v>
      </c>
      <c r="F7" s="33" t="s">
        <v>67</v>
      </c>
      <c r="G7" s="31" t="s">
        <v>69</v>
      </c>
      <c r="H7" s="31" t="s">
        <v>69</v>
      </c>
      <c r="I7" s="31" t="s">
        <v>70</v>
      </c>
      <c r="J7" s="31" t="s">
        <v>70</v>
      </c>
      <c r="K7" s="31" t="s">
        <v>68</v>
      </c>
      <c r="L7" s="35" t="s">
        <v>71</v>
      </c>
      <c r="M7" s="36" t="s">
        <v>72</v>
      </c>
      <c r="N7" s="31" t="s">
        <v>73</v>
      </c>
      <c r="O7" s="39" t="s">
        <v>99</v>
      </c>
      <c r="P7" s="31" t="s">
        <v>75</v>
      </c>
      <c r="Q7" s="49" t="s">
        <v>100</v>
      </c>
      <c r="S7" s="14" t="s">
        <v>102</v>
      </c>
    </row>
    <row r="8" spans="1:19" ht="12">
      <c r="A8" s="62">
        <v>1</v>
      </c>
      <c r="B8" s="29">
        <v>42</v>
      </c>
      <c r="C8" s="117" t="s">
        <v>18</v>
      </c>
      <c r="D8" s="117" t="s">
        <v>28</v>
      </c>
      <c r="E8" s="81">
        <v>0.486805555555556</v>
      </c>
      <c r="F8" s="85"/>
      <c r="G8" s="62">
        <v>0</v>
      </c>
      <c r="J8" s="4">
        <v>2</v>
      </c>
      <c r="K8" s="4">
        <f aca="true" t="shared" si="0" ref="K8:K22">IF(ISBLANK(G8),"",G8+H8+I8+J8)</f>
        <v>2</v>
      </c>
      <c r="L8" s="103">
        <f aca="true" t="shared" si="1" ref="L8:L22">IF(Q8&gt;0,Q8-E8,"")</f>
        <v>0.015304398148147713</v>
      </c>
      <c r="M8" s="10">
        <f aca="true" t="shared" si="2" ref="M8:M22">IF(Q8&gt;0,L8-L$8,"")</f>
        <v>0</v>
      </c>
      <c r="N8" s="4">
        <f aca="true" t="shared" si="3" ref="N8:N22">IF(Q8&gt;0,S8,"")</f>
        <v>50</v>
      </c>
      <c r="O8" s="38">
        <f aca="true" t="shared" si="4" ref="O8:O22">IF(Q8&gt;0,2-(L8/((L$8+L$9+L$10)/3)),"")</f>
        <v>1.0130125398089405</v>
      </c>
      <c r="P8" s="4">
        <f aca="true" t="shared" si="5" ref="P8:P22">B8</f>
        <v>42</v>
      </c>
      <c r="Q8" s="47">
        <v>0.5021099537037037</v>
      </c>
      <c r="S8" s="4">
        <v>50</v>
      </c>
    </row>
    <row r="9" spans="1:19" ht="12">
      <c r="A9" s="62">
        <v>2</v>
      </c>
      <c r="B9" s="29">
        <v>45</v>
      </c>
      <c r="C9" s="117" t="s">
        <v>13</v>
      </c>
      <c r="D9" s="117" t="s">
        <v>61</v>
      </c>
      <c r="E9" s="81">
        <v>0.487847222222222</v>
      </c>
      <c r="F9" s="85"/>
      <c r="G9" s="62">
        <v>2</v>
      </c>
      <c r="J9" s="4">
        <v>1</v>
      </c>
      <c r="K9" s="4">
        <f t="shared" si="0"/>
        <v>3</v>
      </c>
      <c r="L9" s="103">
        <f t="shared" si="1"/>
        <v>0.015491898148148442</v>
      </c>
      <c r="M9" s="10">
        <f t="shared" si="2"/>
        <v>0.00018750000000072875</v>
      </c>
      <c r="N9" s="4">
        <f t="shared" si="3"/>
        <v>46</v>
      </c>
      <c r="O9" s="38">
        <f t="shared" si="4"/>
        <v>1.0009205812101674</v>
      </c>
      <c r="P9" s="4">
        <f t="shared" si="5"/>
        <v>45</v>
      </c>
      <c r="Q9" s="123">
        <v>0.5033391203703704</v>
      </c>
      <c r="S9" s="4">
        <v>46</v>
      </c>
    </row>
    <row r="10" spans="1:19" ht="12">
      <c r="A10" s="62">
        <v>3</v>
      </c>
      <c r="B10" s="29">
        <v>48</v>
      </c>
      <c r="C10" s="117" t="s">
        <v>11</v>
      </c>
      <c r="D10" s="117" t="s">
        <v>24</v>
      </c>
      <c r="E10" s="81">
        <v>0.488888888888889</v>
      </c>
      <c r="F10" s="85"/>
      <c r="G10" s="62">
        <v>2</v>
      </c>
      <c r="J10" s="4">
        <v>2</v>
      </c>
      <c r="K10" s="4">
        <f t="shared" si="0"/>
        <v>4</v>
      </c>
      <c r="L10" s="103">
        <f t="shared" si="1"/>
        <v>0.015722222222222137</v>
      </c>
      <c r="M10" s="10">
        <f t="shared" si="2"/>
        <v>0.00041782407407442435</v>
      </c>
      <c r="N10" s="4">
        <f t="shared" si="3"/>
        <v>43</v>
      </c>
      <c r="O10" s="38">
        <f t="shared" si="4"/>
        <v>0.9860668789808922</v>
      </c>
      <c r="P10" s="4">
        <f t="shared" si="5"/>
        <v>48</v>
      </c>
      <c r="Q10" s="47">
        <v>0.5046111111111111</v>
      </c>
      <c r="S10" s="4">
        <v>43</v>
      </c>
    </row>
    <row r="11" spans="1:19" ht="12">
      <c r="A11" s="62">
        <v>4</v>
      </c>
      <c r="B11" s="29">
        <v>49</v>
      </c>
      <c r="C11" s="117" t="s">
        <v>12</v>
      </c>
      <c r="D11" s="117" t="s">
        <v>25</v>
      </c>
      <c r="E11" s="81">
        <v>0.489236111111111</v>
      </c>
      <c r="F11" s="85"/>
      <c r="G11" s="62">
        <v>2</v>
      </c>
      <c r="J11" s="4">
        <v>2</v>
      </c>
      <c r="K11" s="4">
        <f t="shared" si="0"/>
        <v>4</v>
      </c>
      <c r="L11" s="103">
        <f t="shared" si="1"/>
        <v>0.01590162037037046</v>
      </c>
      <c r="M11" s="10">
        <f t="shared" si="2"/>
        <v>0.0005972222222227486</v>
      </c>
      <c r="N11" s="4">
        <f t="shared" si="3"/>
        <v>40</v>
      </c>
      <c r="O11" s="38">
        <f t="shared" si="4"/>
        <v>0.9744974124203714</v>
      </c>
      <c r="P11" s="4">
        <f t="shared" si="5"/>
        <v>49</v>
      </c>
      <c r="Q11" s="47">
        <v>0.5051377314814814</v>
      </c>
      <c r="S11" s="4">
        <v>40</v>
      </c>
    </row>
    <row r="12" spans="1:19" ht="12">
      <c r="A12" s="62">
        <v>5</v>
      </c>
      <c r="B12" s="29">
        <v>50</v>
      </c>
      <c r="C12" s="118" t="s">
        <v>21</v>
      </c>
      <c r="D12" s="120" t="s">
        <v>173</v>
      </c>
      <c r="E12" s="81">
        <v>0.489583333333333</v>
      </c>
      <c r="F12" s="85"/>
      <c r="G12" s="62">
        <v>0</v>
      </c>
      <c r="J12" s="4">
        <v>1</v>
      </c>
      <c r="K12" s="4">
        <f t="shared" si="0"/>
        <v>1</v>
      </c>
      <c r="L12" s="103">
        <f t="shared" si="1"/>
        <v>0.015925925925926288</v>
      </c>
      <c r="M12" s="10">
        <f t="shared" si="2"/>
        <v>0.0006215277777785744</v>
      </c>
      <c r="N12" s="4">
        <f t="shared" si="3"/>
        <v>37</v>
      </c>
      <c r="O12" s="38">
        <f t="shared" si="4"/>
        <v>0.9729299363057042</v>
      </c>
      <c r="P12" s="4">
        <f t="shared" si="5"/>
        <v>50</v>
      </c>
      <c r="Q12" s="47">
        <v>0.5055092592592593</v>
      </c>
      <c r="S12" s="4">
        <v>37</v>
      </c>
    </row>
    <row r="13" spans="1:19" ht="12">
      <c r="A13" s="62">
        <v>6</v>
      </c>
      <c r="B13" s="29">
        <v>39</v>
      </c>
      <c r="C13" s="118" t="s">
        <v>19</v>
      </c>
      <c r="D13" s="118" t="s">
        <v>25</v>
      </c>
      <c r="E13" s="81">
        <v>0.4857638888888889</v>
      </c>
      <c r="F13" s="85"/>
      <c r="G13" s="62">
        <v>0</v>
      </c>
      <c r="J13" s="4">
        <v>3</v>
      </c>
      <c r="K13" s="4">
        <f t="shared" si="0"/>
        <v>3</v>
      </c>
      <c r="L13" s="103">
        <f t="shared" si="1"/>
        <v>0.016260416666666666</v>
      </c>
      <c r="M13" s="10">
        <f t="shared" si="2"/>
        <v>0.0009560185185189529</v>
      </c>
      <c r="N13" s="4">
        <f t="shared" si="3"/>
        <v>34</v>
      </c>
      <c r="O13" s="38">
        <f t="shared" si="4"/>
        <v>0.9513584792993579</v>
      </c>
      <c r="P13" s="4">
        <f t="shared" si="5"/>
        <v>39</v>
      </c>
      <c r="Q13" s="47">
        <v>0.5020243055555556</v>
      </c>
      <c r="S13" s="4">
        <v>34</v>
      </c>
    </row>
    <row r="14" spans="1:19" ht="12">
      <c r="A14" s="62">
        <v>7</v>
      </c>
      <c r="B14" s="29">
        <v>46</v>
      </c>
      <c r="C14" s="117" t="s">
        <v>23</v>
      </c>
      <c r="D14" s="117" t="s">
        <v>170</v>
      </c>
      <c r="E14" s="81">
        <v>0.488194444444444</v>
      </c>
      <c r="F14" s="85"/>
      <c r="G14" s="62">
        <v>2</v>
      </c>
      <c r="J14" s="4">
        <v>3</v>
      </c>
      <c r="K14" s="4">
        <f t="shared" si="0"/>
        <v>5</v>
      </c>
      <c r="L14" s="103">
        <f t="shared" si="1"/>
        <v>0.016506944444444838</v>
      </c>
      <c r="M14" s="10">
        <f t="shared" si="2"/>
        <v>0.0012025462962971245</v>
      </c>
      <c r="N14" s="4">
        <f t="shared" si="3"/>
        <v>32</v>
      </c>
      <c r="O14" s="38">
        <f t="shared" si="4"/>
        <v>0.9354597929935999</v>
      </c>
      <c r="P14" s="4">
        <f t="shared" si="5"/>
        <v>46</v>
      </c>
      <c r="Q14" s="47">
        <v>0.5047013888888888</v>
      </c>
      <c r="S14" s="4">
        <v>32</v>
      </c>
    </row>
    <row r="15" spans="1:19" ht="12">
      <c r="A15" s="62">
        <v>8</v>
      </c>
      <c r="B15" s="29">
        <v>40</v>
      </c>
      <c r="C15" s="117" t="s">
        <v>52</v>
      </c>
      <c r="D15" s="117" t="s">
        <v>59</v>
      </c>
      <c r="E15" s="81">
        <v>0.4861111111111111</v>
      </c>
      <c r="F15" s="85"/>
      <c r="G15" s="62">
        <v>3</v>
      </c>
      <c r="J15" s="4">
        <v>0</v>
      </c>
      <c r="K15" s="4">
        <f t="shared" si="0"/>
        <v>3</v>
      </c>
      <c r="L15" s="103">
        <f t="shared" si="1"/>
        <v>0.01656712962962964</v>
      </c>
      <c r="M15" s="10">
        <f t="shared" si="2"/>
        <v>0.0012627314814819268</v>
      </c>
      <c r="N15" s="4">
        <f t="shared" si="3"/>
        <v>30</v>
      </c>
      <c r="O15" s="38">
        <f t="shared" si="4"/>
        <v>0.9315784235668731</v>
      </c>
      <c r="P15" s="4">
        <f t="shared" si="5"/>
        <v>40</v>
      </c>
      <c r="Q15" s="47">
        <v>0.5026782407407407</v>
      </c>
      <c r="S15" s="4">
        <v>30</v>
      </c>
    </row>
    <row r="16" spans="1:19" ht="12">
      <c r="A16" s="62">
        <v>9</v>
      </c>
      <c r="B16" s="29">
        <v>41</v>
      </c>
      <c r="C16" s="117" t="s">
        <v>51</v>
      </c>
      <c r="D16" s="117" t="s">
        <v>29</v>
      </c>
      <c r="E16" s="81">
        <v>0.486458333333333</v>
      </c>
      <c r="F16" s="85"/>
      <c r="G16" s="62">
        <v>3</v>
      </c>
      <c r="J16" s="4">
        <v>2</v>
      </c>
      <c r="K16" s="4">
        <f t="shared" si="0"/>
        <v>5</v>
      </c>
      <c r="L16" s="103">
        <f t="shared" si="1"/>
        <v>0.017650462962963354</v>
      </c>
      <c r="M16" s="10">
        <f t="shared" si="2"/>
        <v>0.0023460648148156404</v>
      </c>
      <c r="N16" s="4">
        <f t="shared" si="3"/>
        <v>28</v>
      </c>
      <c r="O16" s="38">
        <f t="shared" si="4"/>
        <v>0.8617137738853196</v>
      </c>
      <c r="P16" s="4">
        <f t="shared" si="5"/>
        <v>41</v>
      </c>
      <c r="Q16" s="47">
        <v>0.5041087962962963</v>
      </c>
      <c r="S16" s="4">
        <v>28</v>
      </c>
    </row>
    <row r="17" spans="1:19" ht="12">
      <c r="A17" s="62">
        <v>10</v>
      </c>
      <c r="B17" s="29">
        <v>52</v>
      </c>
      <c r="C17" s="118" t="s">
        <v>15</v>
      </c>
      <c r="D17" s="118" t="s">
        <v>61</v>
      </c>
      <c r="E17" s="81">
        <v>0.490277777777778</v>
      </c>
      <c r="F17" s="85"/>
      <c r="G17" s="62">
        <v>3</v>
      </c>
      <c r="J17" s="4">
        <v>1</v>
      </c>
      <c r="K17" s="4">
        <f t="shared" si="0"/>
        <v>4</v>
      </c>
      <c r="L17" s="103">
        <f t="shared" si="1"/>
        <v>0.018077546296296043</v>
      </c>
      <c r="M17" s="10">
        <f t="shared" si="2"/>
        <v>0.00277314814814833</v>
      </c>
      <c r="N17" s="4">
        <f t="shared" si="3"/>
        <v>26</v>
      </c>
      <c r="O17" s="38">
        <f t="shared" si="4"/>
        <v>0.8341709792993737</v>
      </c>
      <c r="P17" s="4">
        <f t="shared" si="5"/>
        <v>52</v>
      </c>
      <c r="Q17" s="47">
        <v>0.508355324074074</v>
      </c>
      <c r="S17" s="4">
        <v>26</v>
      </c>
    </row>
    <row r="18" spans="1:19" ht="12">
      <c r="A18" s="62">
        <v>11</v>
      </c>
      <c r="B18" s="29">
        <v>38</v>
      </c>
      <c r="C18" s="118" t="s">
        <v>22</v>
      </c>
      <c r="D18" s="118" t="s">
        <v>170</v>
      </c>
      <c r="E18" s="81">
        <v>0.48541666666666666</v>
      </c>
      <c r="F18" s="85"/>
      <c r="G18" s="62">
        <v>2</v>
      </c>
      <c r="J18" s="4">
        <v>2</v>
      </c>
      <c r="K18" s="4">
        <f t="shared" si="0"/>
        <v>4</v>
      </c>
      <c r="L18" s="103">
        <f t="shared" si="1"/>
        <v>0.01816203703703706</v>
      </c>
      <c r="M18" s="10">
        <f t="shared" si="2"/>
        <v>0.0028576388888893467</v>
      </c>
      <c r="N18" s="4">
        <f t="shared" si="3"/>
        <v>24</v>
      </c>
      <c r="O18" s="38">
        <f t="shared" si="4"/>
        <v>0.8287221337579547</v>
      </c>
      <c r="P18" s="4">
        <f t="shared" si="5"/>
        <v>38</v>
      </c>
      <c r="Q18" s="47">
        <v>0.5035787037037037</v>
      </c>
      <c r="S18" s="4">
        <v>24</v>
      </c>
    </row>
    <row r="19" spans="1:19" ht="12">
      <c r="A19" s="62">
        <v>12</v>
      </c>
      <c r="B19" s="29">
        <v>44</v>
      </c>
      <c r="C19" s="117" t="s">
        <v>14</v>
      </c>
      <c r="D19" s="117" t="s">
        <v>61</v>
      </c>
      <c r="E19" s="81">
        <v>0.4875</v>
      </c>
      <c r="F19" s="85"/>
      <c r="G19" s="62">
        <v>4</v>
      </c>
      <c r="J19" s="4">
        <v>2</v>
      </c>
      <c r="K19" s="4">
        <f t="shared" si="0"/>
        <v>6</v>
      </c>
      <c r="L19" s="103">
        <f t="shared" si="1"/>
        <v>0.018622685185185228</v>
      </c>
      <c r="M19" s="10">
        <f t="shared" si="2"/>
        <v>0.003318287037037515</v>
      </c>
      <c r="N19" s="4">
        <f t="shared" si="3"/>
        <v>22</v>
      </c>
      <c r="O19" s="38">
        <f t="shared" si="4"/>
        <v>0.7990147292993544</v>
      </c>
      <c r="P19" s="4">
        <f t="shared" si="5"/>
        <v>44</v>
      </c>
      <c r="Q19" s="47">
        <v>0.5061226851851852</v>
      </c>
      <c r="S19" s="4">
        <v>22</v>
      </c>
    </row>
    <row r="20" spans="1:19" ht="12">
      <c r="A20" s="62">
        <v>13</v>
      </c>
      <c r="B20" s="29">
        <v>43</v>
      </c>
      <c r="C20" s="117" t="s">
        <v>20</v>
      </c>
      <c r="D20" s="117" t="s">
        <v>30</v>
      </c>
      <c r="E20" s="81">
        <v>0.487152777777778</v>
      </c>
      <c r="F20" s="85"/>
      <c r="G20" s="62">
        <v>3</v>
      </c>
      <c r="J20" s="4">
        <v>3</v>
      </c>
      <c r="K20" s="4">
        <f t="shared" si="0"/>
        <v>6</v>
      </c>
      <c r="L20" s="103">
        <f t="shared" si="1"/>
        <v>0.018861111111110884</v>
      </c>
      <c r="M20" s="10">
        <f t="shared" si="2"/>
        <v>0.003556712962963171</v>
      </c>
      <c r="N20" s="4">
        <f t="shared" si="3"/>
        <v>20</v>
      </c>
      <c r="O20" s="38">
        <f t="shared" si="4"/>
        <v>0.7836385350318558</v>
      </c>
      <c r="P20" s="4">
        <f t="shared" si="5"/>
        <v>43</v>
      </c>
      <c r="Q20" s="47">
        <v>0.5060138888888889</v>
      </c>
      <c r="S20" s="4">
        <v>20</v>
      </c>
    </row>
    <row r="21" spans="1:19" ht="12">
      <c r="A21" s="62">
        <v>14</v>
      </c>
      <c r="B21" s="29">
        <v>51</v>
      </c>
      <c r="C21" s="117" t="s">
        <v>16</v>
      </c>
      <c r="D21" s="117" t="s">
        <v>27</v>
      </c>
      <c r="E21" s="81">
        <v>0.489930555555556</v>
      </c>
      <c r="F21" s="85"/>
      <c r="G21" s="62">
        <v>1</v>
      </c>
      <c r="J21" s="4">
        <v>3</v>
      </c>
      <c r="K21" s="4">
        <f t="shared" si="0"/>
        <v>4</v>
      </c>
      <c r="L21" s="103">
        <f t="shared" si="1"/>
        <v>0.018936342592592137</v>
      </c>
      <c r="M21" s="10">
        <f t="shared" si="2"/>
        <v>0.0036319444444444238</v>
      </c>
      <c r="N21" s="4">
        <f t="shared" si="3"/>
        <v>18</v>
      </c>
      <c r="O21" s="38">
        <f t="shared" si="4"/>
        <v>0.778786823248431</v>
      </c>
      <c r="P21" s="4">
        <f t="shared" si="5"/>
        <v>51</v>
      </c>
      <c r="Q21" s="47">
        <v>0.5088668981481481</v>
      </c>
      <c r="S21" s="4">
        <v>18</v>
      </c>
    </row>
    <row r="22" spans="1:19" ht="12">
      <c r="A22" s="62">
        <v>15</v>
      </c>
      <c r="B22" s="29">
        <v>47</v>
      </c>
      <c r="C22" s="117" t="s">
        <v>17</v>
      </c>
      <c r="D22" s="117" t="s">
        <v>27</v>
      </c>
      <c r="E22" s="81">
        <v>0.488541666666667</v>
      </c>
      <c r="F22" s="85"/>
      <c r="G22" s="62">
        <v>2</v>
      </c>
      <c r="J22" s="4">
        <v>3</v>
      </c>
      <c r="K22" s="4">
        <f t="shared" si="0"/>
        <v>5</v>
      </c>
      <c r="L22" s="103">
        <f t="shared" si="1"/>
        <v>0.021041666666666403</v>
      </c>
      <c r="M22" s="10">
        <f t="shared" si="2"/>
        <v>0.00573726851851869</v>
      </c>
      <c r="N22" s="4">
        <f t="shared" si="3"/>
        <v>16</v>
      </c>
      <c r="O22" s="38">
        <f t="shared" si="4"/>
        <v>0.6430135350318575</v>
      </c>
      <c r="P22" s="4">
        <f t="shared" si="5"/>
        <v>47</v>
      </c>
      <c r="Q22" s="47">
        <v>0.5095833333333334</v>
      </c>
      <c r="S22" s="4">
        <v>16</v>
      </c>
    </row>
    <row r="23" spans="1:19" ht="12">
      <c r="A23" s="62"/>
      <c r="B23" s="29"/>
      <c r="C23" s="78"/>
      <c r="D23" s="78"/>
      <c r="E23" s="81"/>
      <c r="F23" s="85"/>
      <c r="G23" s="62"/>
      <c r="K23" s="4">
        <f aca="true" t="shared" si="6" ref="K23:K32">IF(ISBLANK(G23),"",G23+H23+I23+J23)</f>
      </c>
      <c r="L23" s="25">
        <f aca="true" t="shared" si="7" ref="L23:L32">IF(Q23&gt;0,Q23-E23,"")</f>
      </c>
      <c r="M23" s="10">
        <f aca="true" t="shared" si="8" ref="M23:M32">IF(Q23&gt;0,L23-L$8,"")</f>
      </c>
      <c r="N23" s="4">
        <f aca="true" t="shared" si="9" ref="N23:N32">IF(Q23&gt;0,S23,"")</f>
      </c>
      <c r="O23" s="38">
        <f aca="true" t="shared" si="10" ref="O23:O32">IF(Q23&gt;0,2-(L23/((L$8+L$9+L$10)/3)),"")</f>
      </c>
      <c r="P23" s="4">
        <f>B23</f>
        <v>0</v>
      </c>
      <c r="S23" s="4">
        <v>15</v>
      </c>
    </row>
    <row r="24" spans="1:19" ht="12">
      <c r="A24" s="62"/>
      <c r="B24" s="29"/>
      <c r="C24" s="120" t="s">
        <v>64</v>
      </c>
      <c r="D24" s="78"/>
      <c r="E24" s="81"/>
      <c r="F24" s="85"/>
      <c r="G24" s="62"/>
      <c r="J24" s="4"/>
      <c r="K24" s="4">
        <f t="shared" si="6"/>
      </c>
      <c r="L24" s="25">
        <f t="shared" si="7"/>
      </c>
      <c r="M24" s="10">
        <f t="shared" si="8"/>
      </c>
      <c r="N24" s="4">
        <f t="shared" si="9"/>
      </c>
      <c r="O24" s="38">
        <f t="shared" si="10"/>
      </c>
      <c r="P24" s="4">
        <f>B24</f>
        <v>0</v>
      </c>
      <c r="S24" s="4">
        <v>14</v>
      </c>
    </row>
    <row r="25" spans="1:19" ht="12">
      <c r="A25" s="62"/>
      <c r="C25" s="124" t="s">
        <v>65</v>
      </c>
      <c r="D25" s="59"/>
      <c r="E25" s="81"/>
      <c r="J25" s="4"/>
      <c r="K25" s="4">
        <f t="shared" si="6"/>
      </c>
      <c r="L25" s="25">
        <f t="shared" si="7"/>
      </c>
      <c r="M25" s="10">
        <f t="shared" si="8"/>
      </c>
      <c r="N25" s="4">
        <f t="shared" si="9"/>
      </c>
      <c r="O25" s="38">
        <f t="shared" si="10"/>
      </c>
      <c r="P25" s="4">
        <f>B25</f>
        <v>0</v>
      </c>
      <c r="S25" s="4">
        <v>13</v>
      </c>
    </row>
    <row r="26" spans="1:19" ht="12">
      <c r="A26" s="62"/>
      <c r="C26" s="56"/>
      <c r="D26" s="56"/>
      <c r="E26" s="81"/>
      <c r="K26" s="4">
        <f t="shared" si="6"/>
      </c>
      <c r="L26" s="25">
        <f t="shared" si="7"/>
      </c>
      <c r="M26" s="10">
        <f t="shared" si="8"/>
      </c>
      <c r="N26" s="4">
        <f t="shared" si="9"/>
      </c>
      <c r="O26" s="38">
        <f t="shared" si="10"/>
      </c>
      <c r="P26" s="4">
        <f>B26</f>
        <v>0</v>
      </c>
      <c r="S26" s="4">
        <v>12</v>
      </c>
    </row>
    <row r="27" spans="1:19" ht="12">
      <c r="A27" s="62"/>
      <c r="C27" s="79"/>
      <c r="D27" s="59"/>
      <c r="E27" s="81"/>
      <c r="K27" s="4">
        <f t="shared" si="6"/>
      </c>
      <c r="L27" s="25">
        <f t="shared" si="7"/>
      </c>
      <c r="M27" s="10">
        <f t="shared" si="8"/>
      </c>
      <c r="N27" s="4">
        <f t="shared" si="9"/>
      </c>
      <c r="O27" s="38">
        <f t="shared" si="10"/>
      </c>
      <c r="P27" s="4">
        <f>B27</f>
        <v>0</v>
      </c>
      <c r="S27" s="4">
        <v>11</v>
      </c>
    </row>
    <row r="28" spans="3:19" ht="12">
      <c r="C28" s="56"/>
      <c r="D28" s="56"/>
      <c r="E28" s="63"/>
      <c r="J28" s="4"/>
      <c r="K28" s="4">
        <f t="shared" si="6"/>
      </c>
      <c r="L28" s="25">
        <f t="shared" si="7"/>
      </c>
      <c r="M28" s="10">
        <f t="shared" si="8"/>
      </c>
      <c r="N28" s="4">
        <f t="shared" si="9"/>
      </c>
      <c r="O28" s="38">
        <f t="shared" si="10"/>
      </c>
      <c r="S28" s="4">
        <v>10</v>
      </c>
    </row>
    <row r="29" spans="3:19" ht="12">
      <c r="C29" s="56"/>
      <c r="D29" s="56"/>
      <c r="E29" s="63"/>
      <c r="K29" s="4">
        <f t="shared" si="6"/>
      </c>
      <c r="L29" s="25">
        <f t="shared" si="7"/>
      </c>
      <c r="M29" s="10">
        <f t="shared" si="8"/>
      </c>
      <c r="N29" s="4">
        <f t="shared" si="9"/>
      </c>
      <c r="O29" s="38">
        <f t="shared" si="10"/>
      </c>
      <c r="S29" s="4">
        <v>9</v>
      </c>
    </row>
    <row r="30" spans="3:19" ht="12">
      <c r="C30" s="56"/>
      <c r="D30" s="59"/>
      <c r="E30" s="63"/>
      <c r="K30" s="4">
        <f t="shared" si="6"/>
      </c>
      <c r="L30" s="25">
        <f t="shared" si="7"/>
      </c>
      <c r="M30" s="10">
        <f t="shared" si="8"/>
      </c>
      <c r="N30" s="4">
        <f t="shared" si="9"/>
      </c>
      <c r="O30" s="38">
        <f t="shared" si="10"/>
      </c>
      <c r="S30" s="4">
        <v>8</v>
      </c>
    </row>
    <row r="31" spans="3:19" ht="12">
      <c r="C31" s="56"/>
      <c r="D31" s="56"/>
      <c r="E31" s="63"/>
      <c r="J31" s="4"/>
      <c r="K31" s="4">
        <f t="shared" si="6"/>
      </c>
      <c r="L31" s="25">
        <f t="shared" si="7"/>
      </c>
      <c r="M31" s="10">
        <f t="shared" si="8"/>
      </c>
      <c r="N31" s="4">
        <f t="shared" si="9"/>
      </c>
      <c r="O31" s="38">
        <f t="shared" si="10"/>
      </c>
      <c r="S31" s="4">
        <v>7</v>
      </c>
    </row>
    <row r="32" spans="3:19" ht="12">
      <c r="C32" s="56"/>
      <c r="D32" s="56"/>
      <c r="E32" s="63"/>
      <c r="J32" s="4"/>
      <c r="K32" s="4">
        <f t="shared" si="6"/>
      </c>
      <c r="L32" s="25">
        <f t="shared" si="7"/>
      </c>
      <c r="M32" s="10">
        <f t="shared" si="8"/>
      </c>
      <c r="N32" s="4">
        <f t="shared" si="9"/>
      </c>
      <c r="O32" s="38">
        <f t="shared" si="10"/>
      </c>
      <c r="S32" s="4">
        <v>6</v>
      </c>
    </row>
    <row r="33" spans="3:19" ht="12">
      <c r="C33" s="40"/>
      <c r="D33" s="55"/>
      <c r="E33" s="3"/>
      <c r="S33" s="4">
        <v>5</v>
      </c>
    </row>
    <row r="34" spans="3:19" ht="12">
      <c r="C34" s="40"/>
      <c r="D34" s="55"/>
      <c r="E34" s="3"/>
      <c r="S34" s="4">
        <v>4</v>
      </c>
    </row>
    <row r="35" spans="3:19" ht="12">
      <c r="C35" s="42"/>
      <c r="D35" s="55"/>
      <c r="E35" s="3"/>
      <c r="S35" s="4">
        <v>3</v>
      </c>
    </row>
    <row r="36" spans="3:19" ht="12">
      <c r="C36" s="40"/>
      <c r="D36" s="55"/>
      <c r="E36" s="3"/>
      <c r="S36" s="4">
        <v>2</v>
      </c>
    </row>
    <row r="37" spans="3:19" ht="12">
      <c r="C37" s="40"/>
      <c r="D37" s="55"/>
      <c r="E37" s="3"/>
      <c r="S37" s="4">
        <v>1</v>
      </c>
    </row>
    <row r="38" spans="3:5" ht="12">
      <c r="C38" s="40"/>
      <c r="D38" s="55"/>
      <c r="E38" s="3"/>
    </row>
    <row r="39" spans="3:5" ht="12">
      <c r="C39" s="40"/>
      <c r="D39" s="55"/>
      <c r="E39" s="3"/>
    </row>
    <row r="40" spans="3:5" ht="12">
      <c r="C40" s="40"/>
      <c r="D40" s="55"/>
      <c r="E40" s="3"/>
    </row>
    <row r="41" spans="3:5" ht="12">
      <c r="C41" s="40"/>
      <c r="D41" s="55"/>
      <c r="E41" s="3"/>
    </row>
    <row r="42" spans="3:5" ht="12">
      <c r="C42" s="40"/>
      <c r="D42" s="55"/>
      <c r="E42" s="3"/>
    </row>
    <row r="43" spans="3:5" ht="12">
      <c r="C43" s="41"/>
      <c r="E43" s="3"/>
    </row>
    <row r="44" spans="3:5" ht="12">
      <c r="C44" s="41"/>
      <c r="E44" s="3"/>
    </row>
    <row r="45" spans="3:5" ht="12">
      <c r="C45" s="41"/>
      <c r="E45" s="3"/>
    </row>
    <row r="46" spans="3:5" ht="12">
      <c r="C46" s="41"/>
      <c r="E46" s="3"/>
    </row>
    <row r="47" spans="3:5" ht="12">
      <c r="C47" s="41"/>
      <c r="E47" s="3"/>
    </row>
    <row r="48" spans="3:5" ht="12">
      <c r="C48" s="41"/>
      <c r="E48" s="3"/>
    </row>
    <row r="49" spans="3:5" ht="12">
      <c r="C49" s="41"/>
      <c r="E49" s="3"/>
    </row>
    <row r="50" spans="3:5" ht="12">
      <c r="C50" s="41"/>
      <c r="E50" s="3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88"/>
  <headerFooter alignWithMargins="0">
    <oddFooter>&amp;L&amp;F &amp;A&amp;CAs of: &amp;T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S50"/>
  <sheetViews>
    <sheetView tabSelected="1" zoomScalePageLayoutView="0" workbookViewId="0" topLeftCell="A1">
      <selection activeCell="G11" sqref="G11"/>
    </sheetView>
  </sheetViews>
  <sheetFormatPr defaultColWidth="11.421875" defaultRowHeight="12.75"/>
  <cols>
    <col min="1" max="2" width="4.7109375" style="4" customWidth="1"/>
    <col min="3" max="3" width="19.421875" style="0" customWidth="1"/>
    <col min="4" max="4" width="24.28125" style="53" customWidth="1"/>
    <col min="5" max="5" width="8.140625" style="7" bestFit="1" customWidth="1"/>
    <col min="6" max="6" width="0.13671875" style="26" customWidth="1"/>
    <col min="7" max="7" width="2.28125" style="0" bestFit="1" customWidth="1"/>
    <col min="8" max="9" width="2.28125" style="0" hidden="1" customWidth="1"/>
    <col min="10" max="10" width="2.28125" style="0" customWidth="1"/>
    <col min="11" max="11" width="3.7109375" style="4" customWidth="1"/>
    <col min="12" max="12" width="8.7109375" style="25" bestFit="1" customWidth="1"/>
    <col min="13" max="13" width="14.140625" style="10" customWidth="1"/>
    <col min="14" max="14" width="6.421875" style="4" customWidth="1"/>
    <col min="15" max="15" width="8.421875" style="38" bestFit="1" customWidth="1"/>
    <col min="16" max="16" width="9.140625" style="4" customWidth="1"/>
    <col min="17" max="17" width="9.7109375" style="47" bestFit="1" customWidth="1"/>
    <col min="18" max="16384" width="8.8515625" style="0" customWidth="1"/>
  </cols>
  <sheetData>
    <row r="1" spans="1:17" s="20" customFormat="1" ht="30" customHeight="1">
      <c r="A1" s="134" t="str">
        <f>COVER!A1</f>
        <v>US Biathlon World Team Trials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30"/>
      <c r="Q1" s="46"/>
    </row>
    <row r="2" spans="1:17" s="20" customFormat="1" ht="30.75" customHeight="1">
      <c r="A2" s="125">
        <f>COVER!A2</f>
        <v>40166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30"/>
      <c r="Q2" s="46"/>
    </row>
    <row r="3" spans="1:17" s="16" customFormat="1" ht="15" customHeight="1">
      <c r="A3" s="135" t="s">
        <v>114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9"/>
      <c r="Q3" s="47"/>
    </row>
    <row r="4" spans="1:17" s="16" customFormat="1" ht="15" customHeight="1">
      <c r="A4" s="129" t="str">
        <f>COVER!A4</f>
        <v>PRELIMINARY  RESULTS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9"/>
      <c r="Q4" s="47"/>
    </row>
    <row r="5" spans="1:15" ht="12">
      <c r="A5" s="43" t="str">
        <f>COVER!A5</f>
        <v>Coleraine, MN</v>
      </c>
      <c r="B5" s="5"/>
      <c r="C5" s="2"/>
      <c r="D5" s="52"/>
      <c r="E5" s="8"/>
      <c r="F5" s="27"/>
      <c r="G5" s="2"/>
      <c r="H5" s="2"/>
      <c r="I5" s="2"/>
      <c r="J5" s="2"/>
      <c r="K5" s="5"/>
      <c r="L5" s="24"/>
      <c r="M5" s="9"/>
      <c r="N5" s="5"/>
      <c r="O5" s="45" t="str">
        <f>COVER!N5</f>
        <v>Mt. Itasca Biathlon Association</v>
      </c>
    </row>
    <row r="6" ht="12">
      <c r="C6" s="2"/>
    </row>
    <row r="7" spans="1:19" s="14" customFormat="1" ht="12">
      <c r="A7" s="31" t="s">
        <v>74</v>
      </c>
      <c r="B7" s="31" t="s">
        <v>75</v>
      </c>
      <c r="C7" s="14" t="s">
        <v>66</v>
      </c>
      <c r="D7" s="54" t="s">
        <v>106</v>
      </c>
      <c r="E7" s="32" t="s">
        <v>101</v>
      </c>
      <c r="F7" s="33" t="s">
        <v>67</v>
      </c>
      <c r="G7" s="31" t="s">
        <v>69</v>
      </c>
      <c r="H7" s="31" t="s">
        <v>69</v>
      </c>
      <c r="I7" s="31" t="s">
        <v>70</v>
      </c>
      <c r="J7" s="31" t="s">
        <v>70</v>
      </c>
      <c r="K7" s="31" t="s">
        <v>68</v>
      </c>
      <c r="L7" s="104" t="s">
        <v>71</v>
      </c>
      <c r="M7" s="36" t="s">
        <v>72</v>
      </c>
      <c r="N7" s="31" t="s">
        <v>73</v>
      </c>
      <c r="O7" s="39" t="s">
        <v>99</v>
      </c>
      <c r="P7" s="31" t="s">
        <v>75</v>
      </c>
      <c r="Q7" s="49" t="s">
        <v>100</v>
      </c>
      <c r="S7" s="14" t="s">
        <v>102</v>
      </c>
    </row>
    <row r="8" spans="1:19" ht="12">
      <c r="A8" s="62">
        <v>1</v>
      </c>
      <c r="B8" s="29">
        <v>58</v>
      </c>
      <c r="C8" s="117" t="s">
        <v>33</v>
      </c>
      <c r="D8" s="117" t="s">
        <v>42</v>
      </c>
      <c r="E8" s="81">
        <v>0.495833333333333</v>
      </c>
      <c r="G8">
        <v>0</v>
      </c>
      <c r="J8">
        <v>2</v>
      </c>
      <c r="K8" s="4">
        <f aca="true" t="shared" si="0" ref="K8:K19">IF(ISBLANK(G8),"",G8+H8+I8+J8)</f>
        <v>2</v>
      </c>
      <c r="L8" s="103">
        <f aca="true" t="shared" si="1" ref="L8:L16">IF(Q8&gt;0,Q8-E8,"")</f>
        <v>0.016283564814815188</v>
      </c>
      <c r="M8" s="10">
        <f aca="true" t="shared" si="2" ref="M8:M16">IF(Q8&gt;0,L8-L$8,"")</f>
        <v>0</v>
      </c>
      <c r="N8" s="4">
        <f aca="true" t="shared" si="3" ref="N8:N16">IF(Q8&gt;0,S8,"")</f>
        <v>50</v>
      </c>
      <c r="O8" s="38">
        <f aca="true" t="shared" si="4" ref="O8:O16">IF(Q8&gt;0,2-(L8/((L$8+L$9+L$10)/3)),"")</f>
        <v>1.0328590087303056</v>
      </c>
      <c r="P8" s="4">
        <f aca="true" t="shared" si="5" ref="P8:P16">B8</f>
        <v>58</v>
      </c>
      <c r="Q8" s="47">
        <v>0.5121168981481482</v>
      </c>
      <c r="S8" s="4">
        <v>50</v>
      </c>
    </row>
    <row r="9" spans="1:19" ht="12">
      <c r="A9" s="62">
        <v>2</v>
      </c>
      <c r="B9" s="29">
        <v>54</v>
      </c>
      <c r="C9" s="117" t="s">
        <v>38</v>
      </c>
      <c r="D9" s="118" t="s">
        <v>170</v>
      </c>
      <c r="E9" s="81">
        <v>0.49444444444444446</v>
      </c>
      <c r="G9">
        <v>3</v>
      </c>
      <c r="J9">
        <v>2</v>
      </c>
      <c r="K9" s="4">
        <f t="shared" si="0"/>
        <v>5</v>
      </c>
      <c r="L9" s="103">
        <f t="shared" si="1"/>
        <v>0.016884259259259182</v>
      </c>
      <c r="M9" s="10">
        <f t="shared" si="2"/>
        <v>0.0006006944444439943</v>
      </c>
      <c r="N9" s="4">
        <f t="shared" si="3"/>
        <v>46</v>
      </c>
      <c r="O9" s="38">
        <f t="shared" si="4"/>
        <v>0.99718154946038</v>
      </c>
      <c r="P9" s="4">
        <f t="shared" si="5"/>
        <v>54</v>
      </c>
      <c r="Q9" s="47">
        <v>0.5113287037037036</v>
      </c>
      <c r="S9" s="4">
        <v>46</v>
      </c>
    </row>
    <row r="10" spans="1:19" ht="12">
      <c r="A10" s="62">
        <v>3</v>
      </c>
      <c r="B10" s="29">
        <v>61</v>
      </c>
      <c r="C10" s="118" t="s">
        <v>37</v>
      </c>
      <c r="D10" s="118" t="s">
        <v>5</v>
      </c>
      <c r="E10" s="81">
        <v>0.496875</v>
      </c>
      <c r="G10">
        <v>2</v>
      </c>
      <c r="J10">
        <v>2</v>
      </c>
      <c r="K10" s="4">
        <f t="shared" si="0"/>
        <v>4</v>
      </c>
      <c r="L10" s="103">
        <f t="shared" si="1"/>
        <v>0.017342592592592576</v>
      </c>
      <c r="M10" s="10">
        <f t="shared" si="2"/>
        <v>0.0010590277777773882</v>
      </c>
      <c r="N10" s="4">
        <f t="shared" si="3"/>
        <v>43</v>
      </c>
      <c r="O10" s="38">
        <f t="shared" si="4"/>
        <v>0.9699594418093145</v>
      </c>
      <c r="P10" s="4">
        <f t="shared" si="5"/>
        <v>61</v>
      </c>
      <c r="Q10" s="47">
        <v>0.5142175925925926</v>
      </c>
      <c r="S10" s="4">
        <v>43</v>
      </c>
    </row>
    <row r="11" spans="1:19" ht="12">
      <c r="A11" s="62">
        <v>4</v>
      </c>
      <c r="B11" s="29">
        <v>59</v>
      </c>
      <c r="C11" s="117" t="s">
        <v>34</v>
      </c>
      <c r="D11" s="117" t="s">
        <v>42</v>
      </c>
      <c r="E11" s="81">
        <v>0.496180555555556</v>
      </c>
      <c r="G11">
        <v>4</v>
      </c>
      <c r="J11">
        <v>2</v>
      </c>
      <c r="K11" s="4">
        <f t="shared" si="0"/>
        <v>6</v>
      </c>
      <c r="L11" s="103">
        <f t="shared" si="1"/>
        <v>0.018143518518518087</v>
      </c>
      <c r="M11" s="10">
        <f t="shared" si="2"/>
        <v>0.001859953703702899</v>
      </c>
      <c r="N11" s="4">
        <f t="shared" si="3"/>
        <v>40</v>
      </c>
      <c r="O11" s="38">
        <f t="shared" si="4"/>
        <v>0.9223894961160692</v>
      </c>
      <c r="P11" s="4">
        <f t="shared" si="5"/>
        <v>59</v>
      </c>
      <c r="Q11" s="47">
        <v>0.5143240740740741</v>
      </c>
      <c r="S11" s="4">
        <v>40</v>
      </c>
    </row>
    <row r="12" spans="1:19" ht="12">
      <c r="A12" s="62">
        <v>5</v>
      </c>
      <c r="B12" s="29">
        <v>62</v>
      </c>
      <c r="C12" s="117" t="s">
        <v>31</v>
      </c>
      <c r="D12" s="117" t="s">
        <v>40</v>
      </c>
      <c r="E12" s="81">
        <v>0.497222222222222</v>
      </c>
      <c r="G12">
        <v>3</v>
      </c>
      <c r="J12">
        <v>3</v>
      </c>
      <c r="K12" s="4">
        <f t="shared" si="0"/>
        <v>6</v>
      </c>
      <c r="L12" s="103">
        <f t="shared" si="1"/>
        <v>0.018216435185185342</v>
      </c>
      <c r="M12" s="10">
        <f t="shared" si="2"/>
        <v>0.0019328703703701544</v>
      </c>
      <c r="N12" s="4">
        <f t="shared" si="3"/>
        <v>37</v>
      </c>
      <c r="O12" s="38">
        <f t="shared" si="4"/>
        <v>0.9180587062624563</v>
      </c>
      <c r="P12" s="4">
        <f t="shared" si="5"/>
        <v>62</v>
      </c>
      <c r="Q12" s="47">
        <v>0.5154386574074074</v>
      </c>
      <c r="S12" s="4">
        <v>37</v>
      </c>
    </row>
    <row r="13" spans="1:19" ht="12">
      <c r="A13" s="62">
        <v>6</v>
      </c>
      <c r="B13" s="29">
        <v>57</v>
      </c>
      <c r="C13" s="117" t="s">
        <v>39</v>
      </c>
      <c r="D13" s="117" t="s">
        <v>43</v>
      </c>
      <c r="E13" s="81">
        <v>0.495486111111111</v>
      </c>
      <c r="G13">
        <v>1</v>
      </c>
      <c r="J13">
        <v>2</v>
      </c>
      <c r="K13" s="4">
        <f t="shared" si="0"/>
        <v>3</v>
      </c>
      <c r="L13" s="103">
        <f t="shared" si="1"/>
        <v>0.018256944444444534</v>
      </c>
      <c r="M13" s="10">
        <f t="shared" si="2"/>
        <v>0.001973379629629346</v>
      </c>
      <c r="N13" s="4">
        <f t="shared" si="3"/>
        <v>34</v>
      </c>
      <c r="O13" s="38">
        <f t="shared" si="4"/>
        <v>0.9156527118993614</v>
      </c>
      <c r="P13" s="4">
        <f t="shared" si="5"/>
        <v>57</v>
      </c>
      <c r="Q13" s="47">
        <v>0.5137430555555556</v>
      </c>
      <c r="S13" s="4">
        <v>34</v>
      </c>
    </row>
    <row r="14" spans="1:19" ht="12">
      <c r="A14" s="62">
        <v>7</v>
      </c>
      <c r="B14" s="29">
        <v>56</v>
      </c>
      <c r="C14" s="117" t="s">
        <v>32</v>
      </c>
      <c r="D14" s="117" t="s">
        <v>41</v>
      </c>
      <c r="E14" s="81">
        <v>0.49513888888888885</v>
      </c>
      <c r="G14">
        <v>2</v>
      </c>
      <c r="J14">
        <v>3</v>
      </c>
      <c r="K14" s="4">
        <f t="shared" si="0"/>
        <v>5</v>
      </c>
      <c r="L14" s="103">
        <f t="shared" si="1"/>
        <v>0.018340277777777747</v>
      </c>
      <c r="M14" s="10">
        <f t="shared" si="2"/>
        <v>0.002056712962962559</v>
      </c>
      <c r="N14" s="4">
        <f t="shared" si="3"/>
        <v>32</v>
      </c>
      <c r="O14" s="38">
        <f t="shared" si="4"/>
        <v>0.9107032377809936</v>
      </c>
      <c r="P14" s="4">
        <f t="shared" si="5"/>
        <v>56</v>
      </c>
      <c r="Q14" s="47">
        <v>0.5134791666666666</v>
      </c>
      <c r="S14" s="4">
        <v>32</v>
      </c>
    </row>
    <row r="15" spans="1:19" ht="12">
      <c r="A15" s="62">
        <v>8</v>
      </c>
      <c r="B15" s="29">
        <v>55</v>
      </c>
      <c r="C15" s="117" t="s">
        <v>35</v>
      </c>
      <c r="D15" s="117" t="s">
        <v>27</v>
      </c>
      <c r="E15" s="81">
        <v>0.4947916666666667</v>
      </c>
      <c r="G15">
        <v>2</v>
      </c>
      <c r="J15">
        <v>3</v>
      </c>
      <c r="K15" s="4">
        <f t="shared" si="0"/>
        <v>5</v>
      </c>
      <c r="L15" s="103">
        <f t="shared" si="1"/>
        <v>0.01959722222222221</v>
      </c>
      <c r="M15" s="10">
        <f t="shared" si="2"/>
        <v>0.0033136574074070224</v>
      </c>
      <c r="N15" s="4">
        <f t="shared" si="3"/>
        <v>30</v>
      </c>
      <c r="O15" s="38">
        <f t="shared" si="4"/>
        <v>0.8360486698288379</v>
      </c>
      <c r="P15" s="4">
        <f t="shared" si="5"/>
        <v>55</v>
      </c>
      <c r="Q15" s="47">
        <v>0.5143888888888889</v>
      </c>
      <c r="S15" s="4">
        <v>30</v>
      </c>
    </row>
    <row r="16" spans="1:19" ht="12">
      <c r="A16" s="62">
        <v>9</v>
      </c>
      <c r="B16" s="29">
        <v>60</v>
      </c>
      <c r="C16" s="117" t="s">
        <v>36</v>
      </c>
      <c r="D16" s="117" t="s">
        <v>28</v>
      </c>
      <c r="E16" s="81">
        <v>0.496527777777778</v>
      </c>
      <c r="G16">
        <v>4</v>
      </c>
      <c r="J16">
        <v>4</v>
      </c>
      <c r="K16" s="4">
        <f t="shared" si="0"/>
        <v>8</v>
      </c>
      <c r="L16" s="103">
        <f t="shared" si="1"/>
        <v>0.02106944444444414</v>
      </c>
      <c r="M16" s="10">
        <f t="shared" si="2"/>
        <v>0.004785879629628953</v>
      </c>
      <c r="N16" s="4">
        <f t="shared" si="3"/>
        <v>28</v>
      </c>
      <c r="O16" s="38">
        <f t="shared" si="4"/>
        <v>0.7486079604042322</v>
      </c>
      <c r="P16" s="4">
        <f t="shared" si="5"/>
        <v>60</v>
      </c>
      <c r="Q16" s="47">
        <v>0.5175972222222222</v>
      </c>
      <c r="S16" s="4">
        <v>28</v>
      </c>
    </row>
    <row r="17" spans="1:19" ht="12">
      <c r="A17" s="62"/>
      <c r="B17" s="29"/>
      <c r="C17" s="78"/>
      <c r="D17" s="78"/>
      <c r="E17" s="81"/>
      <c r="K17" s="4">
        <f t="shared" si="0"/>
      </c>
      <c r="L17" s="26">
        <f aca="true" t="shared" si="6" ref="L17:L27">IF(Q17&gt;0,Q17-E17,"")</f>
      </c>
      <c r="M17" s="10">
        <f aca="true" t="shared" si="7" ref="M17:M27">IF(Q17&gt;0,L17-L$8,"")</f>
      </c>
      <c r="N17" s="4">
        <f aca="true" t="shared" si="8" ref="N17:N27">IF(Q17&gt;0,S17,"")</f>
      </c>
      <c r="O17" s="38">
        <f aca="true" t="shared" si="9" ref="O17:O27">IF(Q17&gt;0,2-(L17/((L$8+L$9+L$10)/3)),"")</f>
      </c>
      <c r="P17" s="4">
        <f aca="true" t="shared" si="10" ref="P17:P27">B17</f>
        <v>0</v>
      </c>
      <c r="S17" s="4">
        <v>26</v>
      </c>
    </row>
    <row r="18" spans="1:19" ht="12">
      <c r="A18" s="62"/>
      <c r="B18" s="29"/>
      <c r="C18" s="78"/>
      <c r="D18" s="78"/>
      <c r="E18" s="81"/>
      <c r="K18" s="4">
        <f t="shared" si="0"/>
      </c>
      <c r="L18" s="26">
        <f t="shared" si="6"/>
      </c>
      <c r="M18" s="10">
        <f t="shared" si="7"/>
      </c>
      <c r="N18" s="4">
        <f t="shared" si="8"/>
      </c>
      <c r="O18" s="38">
        <f t="shared" si="9"/>
      </c>
      <c r="P18" s="4">
        <f t="shared" si="10"/>
        <v>0</v>
      </c>
      <c r="S18" s="4">
        <v>24</v>
      </c>
    </row>
    <row r="19" spans="1:19" ht="12">
      <c r="A19" s="62"/>
      <c r="B19" s="29"/>
      <c r="C19" s="59"/>
      <c r="D19" s="59"/>
      <c r="E19" s="81"/>
      <c r="K19" s="4">
        <f t="shared" si="0"/>
      </c>
      <c r="L19" s="26">
        <f t="shared" si="6"/>
      </c>
      <c r="M19" s="10">
        <f t="shared" si="7"/>
      </c>
      <c r="N19" s="4">
        <f t="shared" si="8"/>
      </c>
      <c r="O19" s="38">
        <f t="shared" si="9"/>
      </c>
      <c r="P19" s="4">
        <f t="shared" si="10"/>
        <v>0</v>
      </c>
      <c r="S19" s="4">
        <v>22</v>
      </c>
    </row>
    <row r="20" spans="1:19" ht="12">
      <c r="A20" s="62"/>
      <c r="C20" s="40"/>
      <c r="D20" s="55"/>
      <c r="E20" s="81"/>
      <c r="L20" s="25">
        <f t="shared" si="6"/>
      </c>
      <c r="M20" s="10">
        <f t="shared" si="7"/>
      </c>
      <c r="N20" s="4">
        <f t="shared" si="8"/>
      </c>
      <c r="O20" s="38">
        <f t="shared" si="9"/>
      </c>
      <c r="P20" s="4">
        <f t="shared" si="10"/>
        <v>0</v>
      </c>
      <c r="S20" s="4">
        <v>20</v>
      </c>
    </row>
    <row r="21" spans="1:19" ht="12">
      <c r="A21" s="62"/>
      <c r="C21" s="40"/>
      <c r="D21" s="55"/>
      <c r="E21" s="81"/>
      <c r="L21" s="25">
        <f t="shared" si="6"/>
      </c>
      <c r="M21" s="10">
        <f t="shared" si="7"/>
      </c>
      <c r="N21" s="4">
        <f t="shared" si="8"/>
      </c>
      <c r="O21" s="38">
        <f t="shared" si="9"/>
      </c>
      <c r="P21" s="4">
        <f t="shared" si="10"/>
        <v>0</v>
      </c>
      <c r="S21" s="4">
        <v>18</v>
      </c>
    </row>
    <row r="22" spans="1:19" ht="12">
      <c r="A22" s="62"/>
      <c r="D22" s="55"/>
      <c r="E22" s="81"/>
      <c r="L22" s="25">
        <f t="shared" si="6"/>
      </c>
      <c r="M22" s="10">
        <f t="shared" si="7"/>
      </c>
      <c r="N22" s="4">
        <f t="shared" si="8"/>
      </c>
      <c r="O22" s="38">
        <f t="shared" si="9"/>
      </c>
      <c r="P22" s="4">
        <f t="shared" si="10"/>
        <v>0</v>
      </c>
      <c r="S22" s="4">
        <v>16</v>
      </c>
    </row>
    <row r="23" spans="1:19" ht="12">
      <c r="A23" s="62"/>
      <c r="C23" s="40"/>
      <c r="D23" s="55"/>
      <c r="E23" s="81"/>
      <c r="L23" s="25">
        <f t="shared" si="6"/>
      </c>
      <c r="M23" s="10">
        <f t="shared" si="7"/>
      </c>
      <c r="N23" s="4">
        <f t="shared" si="8"/>
      </c>
      <c r="O23" s="38">
        <f t="shared" si="9"/>
      </c>
      <c r="P23" s="4">
        <f t="shared" si="10"/>
        <v>0</v>
      </c>
      <c r="S23" s="4">
        <v>15</v>
      </c>
    </row>
    <row r="24" spans="1:19" ht="12">
      <c r="A24" s="62"/>
      <c r="C24" s="40"/>
      <c r="D24" s="55"/>
      <c r="E24" s="81"/>
      <c r="L24" s="25">
        <f t="shared" si="6"/>
      </c>
      <c r="M24" s="10">
        <f t="shared" si="7"/>
      </c>
      <c r="N24" s="4">
        <f t="shared" si="8"/>
      </c>
      <c r="O24" s="38">
        <f t="shared" si="9"/>
      </c>
      <c r="P24" s="4">
        <f t="shared" si="10"/>
        <v>0</v>
      </c>
      <c r="S24" s="4">
        <v>14</v>
      </c>
    </row>
    <row r="25" spans="1:19" ht="12">
      <c r="A25" s="62"/>
      <c r="C25" s="40"/>
      <c r="D25" s="55"/>
      <c r="E25" s="81"/>
      <c r="L25" s="25">
        <f t="shared" si="6"/>
      </c>
      <c r="M25" s="10">
        <f t="shared" si="7"/>
      </c>
      <c r="N25" s="4">
        <f t="shared" si="8"/>
      </c>
      <c r="O25" s="38">
        <f t="shared" si="9"/>
      </c>
      <c r="P25" s="4">
        <f t="shared" si="10"/>
        <v>0</v>
      </c>
      <c r="S25" s="4">
        <v>13</v>
      </c>
    </row>
    <row r="26" spans="1:19" ht="12">
      <c r="A26" s="62"/>
      <c r="C26" s="40"/>
      <c r="D26" s="55"/>
      <c r="E26" s="81"/>
      <c r="L26" s="25">
        <f t="shared" si="6"/>
      </c>
      <c r="M26" s="10">
        <f t="shared" si="7"/>
      </c>
      <c r="N26" s="4">
        <f t="shared" si="8"/>
      </c>
      <c r="O26" s="38">
        <f t="shared" si="9"/>
      </c>
      <c r="P26" s="4">
        <f t="shared" si="10"/>
        <v>0</v>
      </c>
      <c r="S26" s="4">
        <v>12</v>
      </c>
    </row>
    <row r="27" spans="1:19" ht="12">
      <c r="A27" s="62"/>
      <c r="C27" s="40"/>
      <c r="D27" s="55"/>
      <c r="E27" s="81"/>
      <c r="L27" s="25">
        <f t="shared" si="6"/>
      </c>
      <c r="M27" s="10">
        <f t="shared" si="7"/>
      </c>
      <c r="N27" s="4">
        <f t="shared" si="8"/>
      </c>
      <c r="O27" s="38">
        <f t="shared" si="9"/>
      </c>
      <c r="P27" s="4">
        <f t="shared" si="10"/>
        <v>0</v>
      </c>
      <c r="S27" s="4">
        <v>11</v>
      </c>
    </row>
    <row r="28" spans="3:19" ht="12">
      <c r="C28" s="40"/>
      <c r="D28" s="55"/>
      <c r="E28" s="81"/>
      <c r="S28" s="4">
        <v>10</v>
      </c>
    </row>
    <row r="29" spans="3:19" ht="12">
      <c r="C29" s="40"/>
      <c r="D29" s="55"/>
      <c r="E29" s="3"/>
      <c r="S29" s="4">
        <v>9</v>
      </c>
    </row>
    <row r="30" spans="3:19" ht="12">
      <c r="C30" s="40"/>
      <c r="D30" s="55"/>
      <c r="E30" s="3"/>
      <c r="S30" s="4">
        <v>8</v>
      </c>
    </row>
    <row r="31" spans="3:19" ht="12">
      <c r="C31" s="40"/>
      <c r="D31" s="55"/>
      <c r="E31" s="3"/>
      <c r="S31" s="4">
        <v>7</v>
      </c>
    </row>
    <row r="32" spans="3:19" ht="12">
      <c r="C32" s="40"/>
      <c r="D32" s="55"/>
      <c r="E32" s="3"/>
      <c r="S32" s="4">
        <v>6</v>
      </c>
    </row>
    <row r="33" spans="3:19" ht="12">
      <c r="C33" s="40"/>
      <c r="D33" s="55"/>
      <c r="E33" s="3"/>
      <c r="S33" s="4">
        <v>5</v>
      </c>
    </row>
    <row r="34" spans="3:19" ht="12">
      <c r="C34" s="40"/>
      <c r="D34" s="55"/>
      <c r="E34" s="3"/>
      <c r="S34" s="4">
        <v>4</v>
      </c>
    </row>
    <row r="35" spans="3:19" ht="12">
      <c r="C35" s="40"/>
      <c r="D35" s="55"/>
      <c r="E35" s="3"/>
      <c r="S35" s="4">
        <v>3</v>
      </c>
    </row>
    <row r="36" spans="3:19" ht="12">
      <c r="C36" s="40"/>
      <c r="D36" s="55"/>
      <c r="E36" s="3"/>
      <c r="S36" s="4">
        <v>2</v>
      </c>
    </row>
    <row r="37" spans="3:19" ht="12">
      <c r="C37" s="40"/>
      <c r="D37" s="55"/>
      <c r="E37" s="3"/>
      <c r="S37" s="4">
        <v>1</v>
      </c>
    </row>
    <row r="38" spans="3:5" ht="12">
      <c r="C38" s="40"/>
      <c r="D38" s="55"/>
      <c r="E38" s="3"/>
    </row>
    <row r="39" spans="3:5" ht="12">
      <c r="C39" s="40"/>
      <c r="D39" s="55"/>
      <c r="E39" s="3"/>
    </row>
    <row r="40" spans="3:5" ht="12">
      <c r="C40" s="40"/>
      <c r="D40" s="55"/>
      <c r="E40" s="3"/>
    </row>
    <row r="41" spans="3:5" ht="12">
      <c r="C41" s="40"/>
      <c r="D41" s="55"/>
      <c r="E41" s="3"/>
    </row>
    <row r="42" spans="3:5" ht="12">
      <c r="C42" s="40"/>
      <c r="D42" s="55"/>
      <c r="E42" s="3"/>
    </row>
    <row r="43" spans="3:5" ht="12">
      <c r="C43" s="41"/>
      <c r="E43" s="3"/>
    </row>
    <row r="44" spans="3:5" ht="12">
      <c r="C44" s="41"/>
      <c r="E44" s="3"/>
    </row>
    <row r="45" spans="3:5" ht="12">
      <c r="C45" s="41"/>
      <c r="E45" s="3"/>
    </row>
    <row r="46" spans="3:5" ht="12">
      <c r="C46" s="41"/>
      <c r="E46" s="3"/>
    </row>
    <row r="47" spans="3:5" ht="12">
      <c r="C47" s="41"/>
      <c r="E47" s="3"/>
    </row>
    <row r="48" spans="3:5" ht="12">
      <c r="C48" s="41"/>
      <c r="E48" s="3"/>
    </row>
    <row r="49" spans="3:5" ht="12">
      <c r="C49" s="41"/>
      <c r="E49" s="3"/>
    </row>
    <row r="50" spans="3:5" ht="12">
      <c r="C50" s="41"/>
      <c r="E50" s="3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83"/>
  <headerFooter alignWithMargins="0">
    <oddFooter>&amp;L&amp;F &amp;A&amp;CAs of: &amp;T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Ben Kremer</cp:lastModifiedBy>
  <cp:lastPrinted>2009-12-19T20:09:32Z</cp:lastPrinted>
  <dcterms:created xsi:type="dcterms:W3CDTF">2000-03-29T19:54:22Z</dcterms:created>
  <dcterms:modified xsi:type="dcterms:W3CDTF">2009-12-19T17:40:06Z</dcterms:modified>
  <cp:category/>
  <cp:version/>
  <cp:contentType/>
  <cp:contentStatus/>
</cp:coreProperties>
</file>